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20財政課\★財政班★2018年度（H30)\050 決算\020 決算統計\150 H30(H29) 財政状況資料集 (2028)\20181016平成２８年度財政状況資料集の再作成及び再提出について\"/>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AU63" i="11" l="1"/>
  <c r="AP63" i="11"/>
  <c r="AP23" i="11"/>
  <c r="AA23" i="11"/>
  <c r="V23" i="11"/>
  <c r="Q23" i="11"/>
  <c r="AU88" i="11"/>
  <c r="AP88" i="11"/>
  <c r="AF88" i="11"/>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E35" i="9"/>
  <c r="AM35"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l="1"/>
  <c r="U36" i="9" s="1"/>
  <c r="AM34" i="9"/>
  <c r="BE34" i="9" s="1"/>
  <c r="BW34" i="9" l="1"/>
  <c r="BW35" i="9" s="1"/>
  <c r="BW36" i="9" s="1"/>
  <c r="BW37" i="9" s="1"/>
  <c r="BW38" i="9" s="1"/>
  <c r="BW39" i="9" s="1"/>
  <c r="BW40" i="9" s="1"/>
  <c r="BW41" i="9" s="1"/>
  <c r="BW42" i="9" s="1"/>
  <c r="BW43" i="9" s="1"/>
  <c r="CO34" i="9"/>
</calcChain>
</file>

<file path=xl/sharedStrings.xml><?xml version="1.0" encoding="utf-8"?>
<sst xmlns="http://schemas.openxmlformats.org/spreadsheetml/2006/main" count="1053" uniqueCount="569">
  <si>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</si>
  <si>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</si>
  <si>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</si>
  <si>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</si>
  <si>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</si>
  <si>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</si>
  <si>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</si>
  <si>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</si>
  <si>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</si>
  <si>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</si>
  <si>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</si>
  <si>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</si>
  <si>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</si>
  <si>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</si>
  <si>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</si>
  <si>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</si>
  <si>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</si>
  <si>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</si>
  <si>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</si>
  <si>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</si>
  <si>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</si>
  <si>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</si>
  <si>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</si>
  <si>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</si>
  <si>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</si>
  <si>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</si>
  <si>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</si>
  <si>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</si>
  <si>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</si>
  <si>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</si>
  <si>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</si>
  <si>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</si>
  <si>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</si>
  <si>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</si>
  <si>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</si>
  <si>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</si>
  <si>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</si>
  <si>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</si>
  <si>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</si>
  <si>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</si>
  <si>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</si>
  <si>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</si>
  <si>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</si>
  <si>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</si>
  <si>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</si>
  <si>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</si>
  <si>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</si>
  <si>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</si>
  <si>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</si>
  <si>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</si>
  <si>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</si>
  <si>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</si>
  <si>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</si>
  <si>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</si>
  <si>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</si>
  <si>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</si>
  <si>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</si>
  <si>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</si>
  <si>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</si>
  <si>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</si>
  <si>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</si>
  <si>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</si>
  <si>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</si>
  <si>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</si>
  <si>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</si>
  <si>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</si>
  <si>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</si>
  <si>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</si>
  <si>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</si>
  <si>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Ⅱ－３</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</si>
  <si>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</si>
  <si>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</si>
  <si>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</si>
  <si>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</si>
  <si>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</si>
  <si>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</si>
  <si>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</si>
  <si>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</si>
  <si>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</si>
  <si>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</si>
  <si>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</si>
  <si>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</si>
  <si>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白井市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</si>
  <si>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</si>
  <si>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</si>
  <si>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</si>
  <si>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</si>
  <si>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</si>
  <si>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</si>
  <si>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</si>
  <si>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</si>
  <si>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</si>
  <si>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</si>
  <si>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</si>
  <si>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</si>
  <si>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</si>
  <si>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</si>
  <si>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</si>
  <si>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</si>
  <si>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</si>
  <si>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</si>
  <si>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</si>
  <si>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</si>
  <si>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</si>
  <si>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</si>
  <si>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</si>
  <si>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</si>
  <si>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</si>
  <si>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</si>
  <si>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</si>
  <si>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</si>
  <si>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</si>
  <si>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</si>
  <si>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</si>
  <si>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</si>
  <si>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</si>
  <si>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</si>
  <si>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</si>
  <si>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</si>
  <si>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</si>
  <si>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</si>
  <si>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</si>
  <si>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</si>
  <si>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</si>
  <si>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</si>
  <si>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</si>
  <si>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</si>
  <si>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</si>
  <si>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</si>
  <si>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</si>
  <si>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</si>
  <si>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</si>
  <si>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</si>
  <si>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</si>
  <si>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</si>
  <si>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</si>
  <si>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0.2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</si>
  <si>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</si>
  <si>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</si>
  <si>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</si>
  <si>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</si>
  <si>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</si>
  <si>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</si>
  <si>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</si>
  <si>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</si>
  <si>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</si>
  <si>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</si>
  <si>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</si>
  <si>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</si>
  <si>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</si>
  <si>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</si>
  <si>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</si>
  <si>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</si>
  <si>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</si>
  <si>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</si>
  <si>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</si>
  <si>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</si>
  <si>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</si>
  <si>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</si>
  <si>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</si>
  <si>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</si>
  <si>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</si>
  <si>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</si>
  <si>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</si>
  <si>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</si>
  <si>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</si>
  <si>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</si>
  <si>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</si>
  <si>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</si>
  <si>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</si>
  <si>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</si>
  <si>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</si>
  <si>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</si>
  <si>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</si>
  <si>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</si>
  <si>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</si>
  <si>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</si>
  <si>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</si>
  <si>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</si>
  <si>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</si>
  <si>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</si>
  <si>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</si>
  <si>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</si>
  <si>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</si>
  <si>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</si>
  <si>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</si>
  <si>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</si>
  <si>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</si>
  <si>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</si>
  <si>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</si>
  <si>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</si>
  <si>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</si>
  <si>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</si>
  <si>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</si>
  <si>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</si>
  <si>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千葉県白井市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</si>
  <si>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</si>
  <si>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</si>
  <si>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</si>
  <si>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</si>
  <si>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</si>
  <si>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</si>
  <si>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</si>
  <si>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</si>
  <si>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</si>
  <si>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</si>
  <si>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</si>
  <si>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</si>
  <si>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</si>
  <si>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</si>
  <si>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</si>
  <si>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</si>
  <si>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</si>
  <si>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</si>
  <si>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</si>
  <si>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</si>
  <si>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</si>
  <si>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</si>
  <si>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</si>
  <si>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</si>
  <si>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</si>
  <si>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</si>
  <si>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</si>
  <si>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</si>
  <si>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</si>
  <si>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</si>
  <si>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</si>
  <si>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</si>
  <si>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</si>
  <si>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</si>
  <si>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</si>
  <si>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</si>
  <si>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</si>
  <si>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</si>
  <si>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</si>
  <si>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</si>
  <si>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</si>
  <si>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</si>
  <si>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</si>
  <si>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</si>
  <si>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</si>
  <si>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</si>
  <si>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</si>
  <si>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</si>
  <si>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</si>
  <si>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</si>
  <si>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</si>
  <si>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</si>
  <si>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</si>
  <si>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</si>
  <si>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</si>
  <si>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</si>
  <si>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</si>
  <si>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</si>
  <si>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</si>
  <si>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</si>
  <si>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</si>
  <si>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</si>
  <si>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</si>
  <si>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</si>
  <si>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</si>
  <si>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</si>
  <si>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</si>
  <si>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</si>
  <si>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</si>
  <si>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</si>
  <si>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</si>
  <si>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</si>
  <si>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</si>
  <si>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</si>
  <si>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</si>
  <si>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</si>
  <si>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</si>
  <si>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</si>
  <si>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</si>
  <si>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</si>
  <si>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</si>
  <si>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</si>
  <si>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</si>
  <si>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</si>
  <si>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</si>
  <si>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</si>
  <si>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</si>
  <si>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</si>
  <si>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</si>
  <si>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</si>
  <si>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</si>
  <si>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</si>
  <si>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</si>
  <si>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</si>
  <si>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</si>
  <si>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</si>
  <si>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</si>
  <si>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</si>
  <si>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</si>
  <si>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</si>
  <si>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</si>
  <si>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</si>
  <si>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</si>
  <si>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</si>
  <si>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</si>
  <si>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</si>
  <si>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</si>
  <si>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</si>
  <si>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</si>
  <si>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</si>
  <si>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</si>
  <si>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</si>
  <si>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</si>
  <si>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</si>
  <si>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上水道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</si>
  <si>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</si>
  <si>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</si>
  <si>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</si>
  <si>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</si>
  <si>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</si>
  <si>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</si>
  <si>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</si>
  <si>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</si>
  <si>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</si>
  <si>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</si>
  <si>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</si>
  <si>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</si>
  <si>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</si>
  <si>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</si>
  <si>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</si>
  <si>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</si>
  <si>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</si>
  <si>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</si>
  <si>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</si>
  <si>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</si>
  <si>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</si>
  <si>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</si>
  <si>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</si>
  <si>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</si>
  <si>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</si>
  <si>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</si>
  <si>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</si>
  <si>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</si>
  <si>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</si>
  <si>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</si>
  <si>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</si>
  <si>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</si>
  <si>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</si>
  <si>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千葉県白井市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</si>
  <si>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</si>
  <si>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</si>
  <si>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</si>
  <si>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</si>
  <si>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</si>
  <si>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</si>
  <si>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</si>
  <si>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</si>
  <si>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</si>
  <si>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</si>
  <si>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</si>
  <si>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</si>
  <si>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</si>
  <si>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</si>
  <si>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</si>
  <si>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</si>
  <si>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</si>
  <si>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</si>
  <si>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</si>
  <si>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</si>
  <si>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白井市学校給食共同調理場事業特別会計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</si>
  <si>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</si>
  <si>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</si>
  <si>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</si>
  <si>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</si>
  <si>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</si>
  <si>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</si>
  <si>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</si>
  <si>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</si>
  <si>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</si>
  <si>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</si>
  <si>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</si>
  <si>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</si>
  <si>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</si>
  <si>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白井市国民健康保険特別会計事業勘定</t>
    <phoneticPr fontId="5"/>
  </si>
  <si>
    <t>白井市介護保険特別会計保険事業勘定</t>
    <phoneticPr fontId="5"/>
  </si>
  <si>
    <t>白井市後期高齢者医療特別会計</t>
    <phoneticPr fontId="5"/>
  </si>
  <si>
    <t>白井市水道事業会計</t>
    <phoneticPr fontId="5"/>
  </si>
  <si>
    <t>法適用企業</t>
    <phoneticPr fontId="5"/>
  </si>
  <si>
    <t>白井市下水道事業特別会計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</si>
  <si>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</si>
  <si>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</si>
  <si>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</si>
  <si>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</si>
  <si>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</si>
  <si>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</si>
  <si>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</si>
  <si>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</si>
  <si>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</si>
  <si>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</si>
  <si>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</si>
  <si>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</si>
  <si>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</si>
  <si>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</si>
  <si>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</si>
  <si>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</si>
  <si>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</si>
  <si>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</si>
  <si>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</si>
  <si>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</si>
  <si>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</si>
  <si>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</si>
  <si>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</si>
  <si>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</si>
  <si>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</si>
  <si>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</si>
  <si>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</si>
  <si>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</si>
  <si>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</si>
  <si>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</si>
  <si>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</si>
  <si>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</si>
  <si>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</si>
  <si>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</si>
  <si>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</si>
  <si>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</si>
  <si>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</si>
  <si>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</si>
  <si>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</si>
  <si>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</si>
  <si>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</si>
  <si>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</si>
  <si>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</si>
  <si>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</si>
  <si>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</si>
  <si>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</si>
  <si>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</si>
  <si>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</si>
  <si>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</si>
  <si>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</si>
  <si>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</si>
  <si>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</si>
  <si>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</si>
  <si>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</si>
  <si>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</si>
  <si>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</si>
  <si>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</si>
  <si>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</si>
  <si>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</si>
  <si>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</si>
  <si>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</si>
  <si>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</si>
  <si>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</si>
  <si>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</si>
  <si>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</si>
  <si>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</si>
  <si>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</si>
  <si>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</si>
  <si>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</si>
  <si>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</si>
  <si>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</si>
  <si>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</si>
  <si>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</si>
  <si>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</si>
  <si>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</si>
  <si>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</si>
  <si>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</si>
  <si>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</si>
  <si>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</si>
  <si>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</si>
  <si>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</si>
  <si>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</si>
  <si>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</si>
  <si>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</si>
  <si>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</si>
  <si>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</si>
  <si>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</si>
  <si>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</si>
  <si>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</si>
  <si>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</si>
  <si>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</si>
  <si>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</si>
  <si>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</si>
  <si>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</si>
  <si>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</si>
  <si>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</si>
  <si>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</si>
  <si>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</si>
  <si>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</si>
  <si>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</si>
  <si>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</si>
  <si>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</si>
  <si>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</si>
  <si>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</si>
  <si>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</si>
  <si>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</si>
  <si>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</si>
  <si>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</si>
  <si>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</si>
  <si>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</si>
  <si>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</si>
  <si>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</si>
  <si>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</si>
  <si>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</si>
  <si>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</si>
  <si>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</si>
  <si>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</si>
  <si>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</si>
  <si>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</si>
  <si>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</si>
  <si>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</si>
  <si>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</si>
  <si>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</si>
  <si>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</si>
  <si>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</si>
  <si>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</si>
  <si>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</si>
  <si>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</si>
  <si>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</si>
  <si>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</si>
  <si>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</si>
  <si>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</si>
  <si>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</si>
  <si>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</si>
  <si>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</si>
  <si>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</si>
  <si>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2.45</t>
  </si>
  <si>
    <t>▲ 0.24</t>
  </si>
  <si>
    <t>▲ 2.61</t>
  </si>
  <si>
    <t>白井市水道事業会計</t>
  </si>
  <si>
    <t>一般会計</t>
  </si>
  <si>
    <t>白井市国民健康保険特別会計事業勘定</t>
  </si>
  <si>
    <t>白井市下水道事業特別会計</t>
  </si>
  <si>
    <t>白井市介護保険特別会計保険事業勘定</t>
  </si>
  <si>
    <t>白井市学校給食共同調理場事業特別会計</t>
  </si>
  <si>
    <t>白井市後期高齢者医療特別会計</t>
  </si>
  <si>
    <t>その他会計（赤字）</t>
  </si>
  <si>
    <t>その他会計（黒字）</t>
  </si>
  <si>
    <t>-</t>
    <phoneticPr fontId="2"/>
  </si>
  <si>
    <t>-</t>
    <phoneticPr fontId="2"/>
  </si>
  <si>
    <t>-</t>
    <phoneticPr fontId="2"/>
  </si>
  <si>
    <t>-</t>
    <phoneticPr fontId="2"/>
  </si>
  <si>
    <t>千葉県市町村総合事務組合（一般会計）</t>
  </si>
  <si>
    <t>千葉県市町村総合事務組合（千葉県自治会館管理運営特別会計）</t>
  </si>
  <si>
    <t>千葉県市町村総合事務組合（千葉県自治研修センター特別会計）</t>
  </si>
  <si>
    <t>千葉県市町村総合事務組合（千葉県市町村交通災害共済特別会計）</t>
  </si>
  <si>
    <t>千葉県後期高齢者医療広域連合（一般会計）</t>
  </si>
  <si>
    <t>千葉県後期高齢者医療広域連合（後期高齢者医療特別会計）</t>
  </si>
  <si>
    <t>印旛郡市広域市町村圏事務組合（一般会計）</t>
  </si>
  <si>
    <t>印旛郡市広域市町村圏事務組合（水道用水供給事業会計）</t>
  </si>
  <si>
    <t>印西地区環境整備事業組合（一般会計）</t>
  </si>
  <si>
    <t>印西地区環境整備事業組合（墓地事業特別会計）</t>
  </si>
  <si>
    <t>柏・白井・鎌ケ谷環境衛生組合</t>
  </si>
  <si>
    <t>印旛利根川水防事務組合（一般会計）</t>
  </si>
  <si>
    <t>印西地区消防組合（一般会計）</t>
  </si>
  <si>
    <t>千葉県地方土地開発公社</t>
    <rPh sb="0" eb="3">
      <t>チバケン</t>
    </rPh>
    <rPh sb="3" eb="5">
      <t>チホウ</t>
    </rPh>
    <rPh sb="5" eb="7">
      <t>トチ</t>
    </rPh>
    <rPh sb="7" eb="9">
      <t>カイハツ</t>
    </rPh>
    <rPh sb="9" eb="11">
      <t>コウシャ</t>
    </rPh>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</si>
  <si>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</si>
  <si>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</si>
  <si>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</si>
  <si>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</si>
  <si>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</si>
  <si>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</si>
  <si>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</si>
  <si>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</si>
  <si>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</si>
  <si>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</si>
  <si>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</si>
  <si>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</si>
  <si>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</si>
  <si>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</si>
  <si>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</si>
  <si>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</si>
  <si>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</si>
  <si>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将来負担比率、実質公債費比率ともに類似団体内平均値を下回っているが、将来負担比率は平成22年度以来6年ぶりに将来負担額が充当可能財源等を上回り、数値として現れた。
これは、学校給食共同調理場建替事業に係る施設整備費に係る債務負担行為を設定したことに加え、庁舎整備工事に係る地方債の借入などにより地方債残高が増額となったこと、印西地区環境整備事業組合の施設老朽化による設備更新に伴う負担見込額が増額となったことなどによるものである。
今後は、これらの償還により、実質公債費比率が上昇に転じることが予測されるため、新たな将来負担の抑制に努める必要がある。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</si>
</sst>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6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quotePrefix="1"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3" xfId="30" applyNumberFormat="1" applyFont="1" applyBorder="1" applyAlignment="1" applyProtection="1">
      <alignment horizontal="right" vertical="center" shrinkToFit="1"/>
      <protection locked="0"/>
    </xf>
    <xf numFmtId="177" fontId="26" fillId="0" borderId="99" xfId="30" applyNumberFormat="1" applyFont="1" applyBorder="1" applyAlignment="1" applyProtection="1">
      <alignment horizontal="right" vertical="center" shrinkToFit="1"/>
      <protection locked="0"/>
    </xf>
    <xf numFmtId="177" fontId="26" fillId="0" borderId="107"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98"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50880</c:v>
                </c:pt>
                <c:pt idx="1">
                  <c:v>63956</c:v>
                </c:pt>
                <c:pt idx="2">
                  <c:v>66255</c:v>
                </c:pt>
                <c:pt idx="3">
                  <c:v>47278</c:v>
                </c:pt>
                <c:pt idx="4">
                  <c:v>44504</c:v>
                </c:pt>
              </c:numCache>
            </c:numRef>
          </c:val>
          <c:smooth val="0"/>
          <c:extLst>
            <c:ext xmlns:c16="http://schemas.microsoft.com/office/drawing/2014/chart" uri="{C3380CC4-5D6E-409C-BE32-E72D297353CC}">
              <c16:uniqueId val="{00000000-FD14-41DF-9DC9-98F44201077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32227</c:v>
                </c:pt>
                <c:pt idx="1">
                  <c:v>27282</c:v>
                </c:pt>
                <c:pt idx="2">
                  <c:v>36263</c:v>
                </c:pt>
                <c:pt idx="3">
                  <c:v>63165</c:v>
                </c:pt>
                <c:pt idx="4">
                  <c:v>54106</c:v>
                </c:pt>
              </c:numCache>
            </c:numRef>
          </c:val>
          <c:smooth val="0"/>
          <c:extLst>
            <c:ext xmlns:c16="http://schemas.microsoft.com/office/drawing/2014/chart" uri="{C3380CC4-5D6E-409C-BE32-E72D297353CC}">
              <c16:uniqueId val="{00000001-FD14-41DF-9DC9-98F442010776}"/>
            </c:ext>
          </c:extLst>
        </c:ser>
        <c:dLbls>
          <c:showLegendKey val="0"/>
          <c:showVal val="0"/>
          <c:showCatName val="0"/>
          <c:showSerName val="0"/>
          <c:showPercent val="0"/>
          <c:showBubbleSize val="0"/>
        </c:dLbls>
        <c:marker val="1"/>
        <c:smooth val="0"/>
        <c:axId val="129369216"/>
        <c:axId val="129371136"/>
      </c:lineChart>
      <c:catAx>
        <c:axId val="1293692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9371136"/>
        <c:crosses val="autoZero"/>
        <c:auto val="1"/>
        <c:lblAlgn val="ctr"/>
        <c:lblOffset val="100"/>
        <c:tickLblSkip val="1"/>
        <c:tickMarkSkip val="1"/>
        <c:noMultiLvlLbl val="0"/>
      </c:catAx>
      <c:valAx>
        <c:axId val="129371136"/>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93692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8.3000000000000007</c:v>
                </c:pt>
                <c:pt idx="1">
                  <c:v>8.14</c:v>
                </c:pt>
                <c:pt idx="2">
                  <c:v>5.4</c:v>
                </c:pt>
                <c:pt idx="3">
                  <c:v>9.56</c:v>
                </c:pt>
                <c:pt idx="4">
                  <c:v>6.32</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18.940000000000001</c:v>
                </c:pt>
                <c:pt idx="1">
                  <c:v>18.829999999999998</c:v>
                </c:pt>
                <c:pt idx="2">
                  <c:v>19.27</c:v>
                </c:pt>
                <c:pt idx="3">
                  <c:v>20.25</c:v>
                </c:pt>
                <c:pt idx="4">
                  <c:v>23.57</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31953024"/>
        <c:axId val="1319549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-2.4500000000000002</c:v>
                </c:pt>
                <c:pt idx="1">
                  <c:v>-0.24</c:v>
                </c:pt>
                <c:pt idx="2">
                  <c:v>-2.61</c:v>
                </c:pt>
                <c:pt idx="3">
                  <c:v>6.06</c:v>
                </c:pt>
                <c:pt idx="4">
                  <c:v>0.09</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31953024"/>
        <c:axId val="131954944"/>
      </c:lineChart>
      <c:catAx>
        <c:axId val="131953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1954944"/>
        <c:crosses val="autoZero"/>
        <c:auto val="1"/>
        <c:lblAlgn val="ctr"/>
        <c:lblOffset val="100"/>
        <c:tickLblSkip val="1"/>
        <c:tickMarkSkip val="1"/>
        <c:noMultiLvlLbl val="0"/>
      </c:catAx>
      <c:valAx>
        <c:axId val="1319549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953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白井市後期高齢者医療特別会計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0.02</c:v>
                </c:pt>
                <c:pt idx="2">
                  <c:v>#N/A</c:v>
                </c:pt>
                <c:pt idx="3">
                  <c:v>0.02</c:v>
                </c:pt>
                <c:pt idx="4">
                  <c:v>#N/A</c:v>
                </c:pt>
                <c:pt idx="5">
                  <c:v>0.01</c:v>
                </c:pt>
                <c:pt idx="6">
                  <c:v>#N/A</c:v>
                </c:pt>
                <c:pt idx="7">
                  <c:v>0.02</c:v>
                </c:pt>
                <c:pt idx="8">
                  <c:v>#N/A</c:v>
                </c:pt>
                <c:pt idx="9">
                  <c:v>0.02</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白井市学校給食共同調理場事業特別会計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0.09</c:v>
                </c:pt>
                <c:pt idx="2">
                  <c:v>#N/A</c:v>
                </c:pt>
                <c:pt idx="3">
                  <c:v>0.08</c:v>
                </c:pt>
                <c:pt idx="4">
                  <c:v>#N/A</c:v>
                </c:pt>
                <c:pt idx="5">
                  <c:v>0.06</c:v>
                </c:pt>
                <c:pt idx="6">
                  <c:v>#N/A</c:v>
                </c:pt>
                <c:pt idx="7">
                  <c:v>0.09</c:v>
                </c:pt>
                <c:pt idx="8">
                  <c:v>#N/A</c:v>
                </c:pt>
                <c:pt idx="9">
                  <c:v>0.09</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白井市介護保険特別会計保険事業勘定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0.85</c:v>
                </c:pt>
                <c:pt idx="2">
                  <c:v>#N/A</c:v>
                </c:pt>
                <c:pt idx="3">
                  <c:v>0.55000000000000004</c:v>
                </c:pt>
                <c:pt idx="4">
                  <c:v>#N/A</c:v>
                </c:pt>
                <c:pt idx="5">
                  <c:v>0.75</c:v>
                </c:pt>
                <c:pt idx="6">
                  <c:v>#N/A</c:v>
                </c:pt>
                <c:pt idx="7">
                  <c:v>1.08</c:v>
                </c:pt>
                <c:pt idx="8">
                  <c:v>#N/A</c:v>
                </c:pt>
                <c:pt idx="9">
                  <c:v>0.3</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白井市下水道事業特別会計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0.34</c:v>
                </c:pt>
                <c:pt idx="2">
                  <c:v>#N/A</c:v>
                </c:pt>
                <c:pt idx="3">
                  <c:v>0.23</c:v>
                </c:pt>
                <c:pt idx="4">
                  <c:v>#N/A</c:v>
                </c:pt>
                <c:pt idx="5">
                  <c:v>0.94</c:v>
                </c:pt>
                <c:pt idx="6">
                  <c:v>#N/A</c:v>
                </c:pt>
                <c:pt idx="7">
                  <c:v>0.19</c:v>
                </c:pt>
                <c:pt idx="8">
                  <c:v>#N/A</c:v>
                </c:pt>
                <c:pt idx="9">
                  <c:v>0.36</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白井市国民健康保険特別会計事業勘定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3.14</c:v>
                </c:pt>
                <c:pt idx="2">
                  <c:v>#N/A</c:v>
                </c:pt>
                <c:pt idx="3">
                  <c:v>2.84</c:v>
                </c:pt>
                <c:pt idx="4">
                  <c:v>#N/A</c:v>
                </c:pt>
                <c:pt idx="5">
                  <c:v>2.82</c:v>
                </c:pt>
                <c:pt idx="6">
                  <c:v>#N/A</c:v>
                </c:pt>
                <c:pt idx="7">
                  <c:v>2.63</c:v>
                </c:pt>
                <c:pt idx="8">
                  <c:v>#N/A</c:v>
                </c:pt>
                <c:pt idx="9">
                  <c:v>2.88</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8.1999999999999993</c:v>
                </c:pt>
                <c:pt idx="2">
                  <c:v>#N/A</c:v>
                </c:pt>
                <c:pt idx="3">
                  <c:v>8.0500000000000007</c:v>
                </c:pt>
                <c:pt idx="4">
                  <c:v>#N/A</c:v>
                </c:pt>
                <c:pt idx="5">
                  <c:v>5.33</c:v>
                </c:pt>
                <c:pt idx="6">
                  <c:v>#N/A</c:v>
                </c:pt>
                <c:pt idx="7">
                  <c:v>9.4600000000000009</c:v>
                </c:pt>
                <c:pt idx="8">
                  <c:v>#N/A</c:v>
                </c:pt>
                <c:pt idx="9">
                  <c:v>6.22</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白井市水道事業会計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4.4400000000000004</c:v>
                </c:pt>
                <c:pt idx="2">
                  <c:v>#N/A</c:v>
                </c:pt>
                <c:pt idx="3">
                  <c:v>5.05</c:v>
                </c:pt>
                <c:pt idx="4">
                  <c:v>#N/A</c:v>
                </c:pt>
                <c:pt idx="5">
                  <c:v>5.92</c:v>
                </c:pt>
                <c:pt idx="6">
                  <c:v>#N/A</c:v>
                </c:pt>
                <c:pt idx="7">
                  <c:v>5.98</c:v>
                </c:pt>
                <c:pt idx="8">
                  <c:v>#N/A</c:v>
                </c:pt>
                <c:pt idx="9">
                  <c:v>6.38</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10634880"/>
        <c:axId val="110636416"/>
      </c:barChart>
      <c:catAx>
        <c:axId val="110634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0636416"/>
        <c:crosses val="autoZero"/>
        <c:auto val="1"/>
        <c:lblAlgn val="ctr"/>
        <c:lblOffset val="100"/>
        <c:tickLblSkip val="1"/>
        <c:tickMarkSkip val="1"/>
        <c:noMultiLvlLbl val="0"/>
      </c:catAx>
      <c:valAx>
        <c:axId val="1106364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6348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1780</c:v>
                </c:pt>
                <c:pt idx="5">
                  <c:v>1766</c:v>
                </c:pt>
                <c:pt idx="8">
                  <c:v>1641</c:v>
                </c:pt>
                <c:pt idx="11">
                  <c:v>1647</c:v>
                </c:pt>
                <c:pt idx="14">
                  <c:v>1659</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155</c:v>
                </c:pt>
                <c:pt idx="3">
                  <c:v>155</c:v>
                </c:pt>
                <c:pt idx="6">
                  <c:v>154</c:v>
                </c:pt>
                <c:pt idx="9">
                  <c:v>154</c:v>
                </c:pt>
                <c:pt idx="12">
                  <c:v>151</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434</c:v>
                </c:pt>
                <c:pt idx="3">
                  <c:v>336</c:v>
                </c:pt>
                <c:pt idx="6">
                  <c:v>173</c:v>
                </c:pt>
                <c:pt idx="9">
                  <c:v>154</c:v>
                </c:pt>
                <c:pt idx="12">
                  <c:v>132</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64</c:v>
                </c:pt>
                <c:pt idx="3">
                  <c:v>67</c:v>
                </c:pt>
                <c:pt idx="6">
                  <c:v>80</c:v>
                </c:pt>
                <c:pt idx="9">
                  <c:v>66</c:v>
                </c:pt>
                <c:pt idx="12">
                  <c:v>77</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1461</c:v>
                </c:pt>
                <c:pt idx="3">
                  <c:v>1592</c:v>
                </c:pt>
                <c:pt idx="6">
                  <c:v>1402</c:v>
                </c:pt>
                <c:pt idx="9">
                  <c:v>1340</c:v>
                </c:pt>
                <c:pt idx="12">
                  <c:v>1414</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22266368"/>
        <c:axId val="1222682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334</c:v>
                </c:pt>
                <c:pt idx="2">
                  <c:v>#N/A</c:v>
                </c:pt>
                <c:pt idx="3">
                  <c:v>#N/A</c:v>
                </c:pt>
                <c:pt idx="4">
                  <c:v>384</c:v>
                </c:pt>
                <c:pt idx="5">
                  <c:v>#N/A</c:v>
                </c:pt>
                <c:pt idx="6">
                  <c:v>#N/A</c:v>
                </c:pt>
                <c:pt idx="7">
                  <c:v>168</c:v>
                </c:pt>
                <c:pt idx="8">
                  <c:v>#N/A</c:v>
                </c:pt>
                <c:pt idx="9">
                  <c:v>#N/A</c:v>
                </c:pt>
                <c:pt idx="10">
                  <c:v>67</c:v>
                </c:pt>
                <c:pt idx="11">
                  <c:v>#N/A</c:v>
                </c:pt>
                <c:pt idx="12">
                  <c:v>#N/A</c:v>
                </c:pt>
                <c:pt idx="13">
                  <c:v>115</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22266368"/>
        <c:axId val="122268288"/>
      </c:lineChart>
      <c:catAx>
        <c:axId val="122266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2268288"/>
        <c:crosses val="autoZero"/>
        <c:auto val="1"/>
        <c:lblAlgn val="ctr"/>
        <c:lblOffset val="100"/>
        <c:tickLblSkip val="1"/>
        <c:tickMarkSkip val="1"/>
        <c:noMultiLvlLbl val="0"/>
      </c:catAx>
      <c:valAx>
        <c:axId val="1222682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266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11892</c:v>
                </c:pt>
                <c:pt idx="5">
                  <c:v>12425</c:v>
                </c:pt>
                <c:pt idx="8">
                  <c:v>14201</c:v>
                </c:pt>
                <c:pt idx="11">
                  <c:v>13880</c:v>
                </c:pt>
                <c:pt idx="14">
                  <c:v>13893</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3669</c:v>
                </c:pt>
                <c:pt idx="5">
                  <c:v>3213</c:v>
                </c:pt>
                <c:pt idx="8">
                  <c:v>3190</c:v>
                </c:pt>
                <c:pt idx="11">
                  <c:v>3121</c:v>
                </c:pt>
                <c:pt idx="14">
                  <c:v>3851</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3913</c:v>
                </c:pt>
                <c:pt idx="5">
                  <c:v>3954</c:v>
                </c:pt>
                <c:pt idx="8">
                  <c:v>3812</c:v>
                </c:pt>
                <c:pt idx="11">
                  <c:v>4166</c:v>
                </c:pt>
                <c:pt idx="14">
                  <c:v>4777</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1</c:v>
                </c:pt>
                <c:pt idx="9">
                  <c:v>0</c:v>
                </c:pt>
                <c:pt idx="12">
                  <c:v>29</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1033</c:v>
                </c:pt>
                <c:pt idx="3">
                  <c:v>951</c:v>
                </c:pt>
                <c:pt idx="6">
                  <c:v>1088</c:v>
                </c:pt>
                <c:pt idx="9">
                  <c:v>555</c:v>
                </c:pt>
                <c:pt idx="12">
                  <c:v>874</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1497</c:v>
                </c:pt>
                <c:pt idx="3">
                  <c:v>624</c:v>
                </c:pt>
                <c:pt idx="6">
                  <c:v>522</c:v>
                </c:pt>
                <c:pt idx="9">
                  <c:v>457</c:v>
                </c:pt>
                <c:pt idx="12">
                  <c:v>876</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699</c:v>
                </c:pt>
                <c:pt idx="3">
                  <c:v>647</c:v>
                </c:pt>
                <c:pt idx="6">
                  <c:v>734</c:v>
                </c:pt>
                <c:pt idx="9">
                  <c:v>793</c:v>
                </c:pt>
                <c:pt idx="12">
                  <c:v>879</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1497</c:v>
                </c:pt>
                <c:pt idx="3">
                  <c:v>1343</c:v>
                </c:pt>
                <c:pt idx="6">
                  <c:v>1183</c:v>
                </c:pt>
                <c:pt idx="9">
                  <c:v>1029</c:v>
                </c:pt>
                <c:pt idx="12">
                  <c:v>3841</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13482</c:v>
                </c:pt>
                <c:pt idx="3">
                  <c:v>13560</c:v>
                </c:pt>
                <c:pt idx="6">
                  <c:v>14260</c:v>
                </c:pt>
                <c:pt idx="9">
                  <c:v>16585</c:v>
                </c:pt>
                <c:pt idx="12">
                  <c:v>18392</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38921088"/>
        <c:axId val="1389230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2369</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38921088"/>
        <c:axId val="138923008"/>
      </c:lineChart>
      <c:catAx>
        <c:axId val="138921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8923008"/>
        <c:crosses val="autoZero"/>
        <c:auto val="1"/>
        <c:lblAlgn val="ctr"/>
        <c:lblOffset val="100"/>
        <c:tickLblSkip val="1"/>
        <c:tickMarkSkip val="1"/>
        <c:noMultiLvlLbl val="0"/>
      </c:catAx>
      <c:valAx>
        <c:axId val="1389230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89210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{7D0A7205-D0C6-4BB5-A0CE-14E2E67DD753}</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3A99-460E-B2C4-C4F25165310A}"/>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{D1B1B362-7265-4867-9D0F-D5B4B2E72A62}</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3A99-460E-B2C4-C4F25165310A}"/>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{C88413F2-0761-4AA7-B680-AA4BB2A948EC}</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3A99-460E-B2C4-C4F25165310A}"/>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{FAAD87B4-68C4-474D-85D0-59020B7C17E9}</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3A99-460E-B2C4-C4F25165310A}"/>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{3399643D-B7C3-46C0-B708-1CBE5FE62CD0}</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3A99-460E-B2C4-C4F25165310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3A99-460E-B2C4-C4F25165310A}"/>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{B8197190-AAEF-4EEA-BBAD-2717CE3C4DCE}</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3A99-460E-B2C4-C4F25165310A}"/>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{A5514A53-1E60-49D3-9CEF-69D0EA293777}</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3A99-460E-B2C4-C4F25165310A}"/>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{35AB27FC-3F69-4A63-8857-21C52010742F}</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3A99-460E-B2C4-C4F25165310A}"/>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{2DD36956-6D66-48EC-9E37-CB712B51ACCF}</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3A99-460E-B2C4-C4F25165310A}"/>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{1DB30865-E43B-43EB-B8EA-951D9E436886}</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3A99-460E-B2C4-C4F25165310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3A99-460E-B2C4-C4F25165310A}"/>
            </c:ext>
          </c:extLst>
        </c:ser>
        <c:dLbls>
          <c:showLegendKey val="0"/>
          <c:showVal val="0"/>
          <c:showCatName val="0"/>
          <c:showSerName val="0"/>
          <c:showPercent val="0"/>
          <c:showBubbleSize val="0"/>
        </c:dLbls>
        <c:axId val="72804608"/>
        <c:axId val="72851840"/>
      </c:scatterChart>
      <c:valAx>
        <c:axId val="7280460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851840"/>
        <c:crosses val="autoZero"/>
        <c:crossBetween val="midCat"/>
      </c:valAx>
      <c:valAx>
        <c:axId val="7285184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80460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{4DA2291D-E5D5-4199-A323-FB72B8118650}</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80AC-4097-AFAD-F31949BAF5C7}"/>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{D493B10B-9B6F-48A4-9D4A-BA7C4D5FAE16}</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80AC-4097-AFAD-F31949BAF5C7}"/>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{1DC51E1D-0799-4198-A1FE-69F7C3A7ECF3}</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80AC-4097-AFAD-F31949BAF5C7}"/>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{7836F10C-93A7-49B8-A3A0-009549909ADD}</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80AC-4097-AFAD-F31949BAF5C7}"/>
                </c:ext>
              </c:extLst>
            </c:dLbl>
            <c:dLbl>
              <c:idx val="4"/>
              <c:layout/>
              <c:tx>
                <c:strRef>
                  <c:f>公会計指標分析・財政指標組合せ分析表!$O$72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{ED1D6589-4970-4878-A764-65BF4D792007}</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80AC-4097-AFAD-F31949BAF5C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4.4000000000000004</c:v>
                </c:pt>
                <c:pt idx="1">
                  <c:v>3.6</c:v>
                </c:pt>
                <c:pt idx="2">
                  <c:v>2.9</c:v>
                </c:pt>
                <c:pt idx="3">
                  <c:v>2</c:v>
                </c:pt>
                <c:pt idx="4">
                  <c:v>1.1000000000000001</c:v>
                </c:pt>
              </c:numCache>
            </c:numRef>
          </c:xVal>
          <c:yVal>
            <c:numRef>
              <c:f>公会計指標分析・財政指標組合せ分析表!$K$73:$O$73</c:f>
              <c:numCache>
                <c:formatCode>#,##0.0;"▲ "#,##0.0</c:formatCode>
                <c:ptCount val="5"/>
                <c:pt idx="4">
                  <c:v>23</c:v>
                </c:pt>
              </c:numCache>
            </c:numRef>
          </c:yVal>
          <c:smooth val="0"/>
          <c:extLst>
            <c:ext xmlns:c16="http://schemas.microsoft.com/office/drawing/2014/chart" uri="{C3380CC4-5D6E-409C-BE32-E72D297353CC}">
              <c16:uniqueId val="{00000005-80AC-4097-AFAD-F31949BAF5C7}"/>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{5AF4D7F6-781E-402F-A39E-33B51A495E02}</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80AC-4097-AFAD-F31949BAF5C7}"/>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{9E61A099-7C5B-4BC0-A235-92CEDA0429C3}</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80AC-4097-AFAD-F31949BAF5C7}"/>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{2E8F2EAD-0A38-4640-893E-EB3ECFF0A9C6}</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80AC-4097-AFAD-F31949BAF5C7}"/>
                </c:ext>
              </c:extLst>
            </c:dLbl>
            <c:dLbl>
              <c:idx val="3"/>
              <c:layout>
                <c:manualLayout>
                  <c:x val="-2.2235387471230939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{07544628-FDFA-4273-9512-F63EC4D922AB}</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80AC-4097-AFAD-F31949BAF5C7}"/>
                </c:ext>
              </c:extLst>
            </c:dLbl>
            <c:dLbl>
              <c:idx val="4"/>
              <c:layout>
                <c:manualLayout>
                  <c:x val="-4.1175537052396495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{0B4FFD33-41C4-4D30-8BD0-88DF1F02FA75}</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80AC-4097-AFAD-F31949BAF5C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10.3</c:v>
                </c:pt>
                <c:pt idx="1">
                  <c:v>9.6</c:v>
                </c:pt>
                <c:pt idx="2">
                  <c:v>8.8000000000000007</c:v>
                </c:pt>
                <c:pt idx="3">
                  <c:v>7</c:v>
                </c:pt>
                <c:pt idx="4">
                  <c:v>6.9</c:v>
                </c:pt>
              </c:numCache>
            </c:numRef>
          </c:xVal>
          <c:yVal>
            <c:numRef>
              <c:f>公会計指標分析・財政指標組合せ分析表!$K$77:$O$77</c:f>
              <c:numCache>
                <c:formatCode>#,##0.0;"▲ "#,##0.0</c:formatCode>
                <c:ptCount val="5"/>
                <c:pt idx="0">
                  <c:v>58.2</c:v>
                </c:pt>
                <c:pt idx="1">
                  <c:v>50.3</c:v>
                </c:pt>
                <c:pt idx="2">
                  <c:v>45.9</c:v>
                </c:pt>
                <c:pt idx="3">
                  <c:v>33.6</c:v>
                </c:pt>
                <c:pt idx="4">
                  <c:v>35.299999999999997</c:v>
                </c:pt>
              </c:numCache>
            </c:numRef>
          </c:yVal>
          <c:smooth val="0"/>
          <c:extLst>
            <c:ext xmlns:c16="http://schemas.microsoft.com/office/drawing/2014/chart" uri="{C3380CC4-5D6E-409C-BE32-E72D297353CC}">
              <c16:uniqueId val="{0000000B-80AC-4097-AFAD-F31949BAF5C7}"/>
            </c:ext>
          </c:extLst>
        </c:ser>
        <c:dLbls>
          <c:showLegendKey val="0"/>
          <c:showVal val="0"/>
          <c:showCatName val="0"/>
          <c:showSerName val="0"/>
          <c:showPercent val="0"/>
          <c:showBubbleSize val="0"/>
        </c:dLbls>
        <c:axId val="72718208"/>
        <c:axId val="72888320"/>
      </c:scatterChart>
      <c:valAx>
        <c:axId val="72718208"/>
        <c:scaling>
          <c:orientation val="minMax"/>
          <c:max val="11.1"/>
          <c:min val="0.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888320"/>
        <c:crosses val="autoZero"/>
        <c:crossBetween val="midCat"/>
      </c:valAx>
      <c:valAx>
        <c:axId val="72888320"/>
        <c:scaling>
          <c:orientation val="minMax"/>
          <c:max val="65"/>
          <c:min val="1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71820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千葉県白井市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直近</a:t>
          </a:r>
          <a:r>
            <a:rPr kumimoji="1" lang="en-US" altLang="ja-JP" sz="1100">
              <a:latin typeface="ＭＳ ゴシック" pitchFamily="49" charset="-128"/>
              <a:ea typeface="ＭＳ ゴシック" pitchFamily="49" charset="-128"/>
            </a:rPr>
            <a:t>3</a:t>
          </a:r>
          <a:r>
            <a:rPr kumimoji="1" lang="ja-JP" altLang="en-US" sz="1100">
              <a:latin typeface="ＭＳ ゴシック" pitchFamily="49" charset="-128"/>
              <a:ea typeface="ＭＳ ゴシック" pitchFamily="49" charset="-128"/>
            </a:rPr>
            <a:t>か年の平均である実質公債費比率について、平成</a:t>
          </a:r>
          <a:r>
            <a:rPr kumimoji="1" lang="en-US" altLang="ja-JP" sz="1100">
              <a:latin typeface="ＭＳ ゴシック" pitchFamily="49" charset="-128"/>
              <a:ea typeface="ＭＳ ゴシック" pitchFamily="49" charset="-128"/>
            </a:rPr>
            <a:t>28</a:t>
          </a:r>
          <a:r>
            <a:rPr kumimoji="1" lang="ja-JP" altLang="en-US" sz="1100">
              <a:latin typeface="ＭＳ ゴシック" pitchFamily="49" charset="-128"/>
              <a:ea typeface="ＭＳ ゴシック" pitchFamily="49" charset="-128"/>
            </a:rPr>
            <a:t>年度は平成</a:t>
          </a:r>
          <a:r>
            <a:rPr kumimoji="1" lang="en-US" altLang="ja-JP" sz="1100">
              <a:latin typeface="ＭＳ ゴシック" pitchFamily="49" charset="-128"/>
              <a:ea typeface="ＭＳ ゴシック" pitchFamily="49" charset="-128"/>
            </a:rPr>
            <a:t>27</a:t>
          </a:r>
          <a:r>
            <a:rPr kumimoji="1" lang="ja-JP" altLang="en-US" sz="1100">
              <a:latin typeface="ＭＳ ゴシック" pitchFamily="49" charset="-128"/>
              <a:ea typeface="ＭＳ ゴシック" pitchFamily="49" charset="-128"/>
            </a:rPr>
            <a:t>年度の</a:t>
          </a:r>
          <a:r>
            <a:rPr kumimoji="1" lang="en-US" altLang="ja-JP" sz="1100">
              <a:latin typeface="ＭＳ ゴシック" pitchFamily="49" charset="-128"/>
              <a:ea typeface="ＭＳ ゴシック" pitchFamily="49" charset="-128"/>
            </a:rPr>
            <a:t>2.0%</a:t>
          </a:r>
          <a:r>
            <a:rPr kumimoji="1" lang="ja-JP" altLang="en-US" sz="1100">
              <a:latin typeface="ＭＳ ゴシック" pitchFamily="49" charset="-128"/>
              <a:ea typeface="ＭＳ ゴシック" pitchFamily="49" charset="-128"/>
            </a:rPr>
            <a:t>から</a:t>
          </a:r>
          <a:r>
            <a:rPr kumimoji="1" lang="en-US" altLang="ja-JP" sz="1100">
              <a:latin typeface="ＭＳ ゴシック" pitchFamily="49" charset="-128"/>
              <a:ea typeface="ＭＳ ゴシック" pitchFamily="49" charset="-128"/>
            </a:rPr>
            <a:t>0.9</a:t>
          </a:r>
          <a:r>
            <a:rPr kumimoji="1" lang="ja-JP" altLang="en-US" sz="1100">
              <a:latin typeface="ＭＳ ゴシック" pitchFamily="49" charset="-128"/>
              <a:ea typeface="ＭＳ ゴシック" pitchFamily="49" charset="-128"/>
            </a:rPr>
            <a:t>ポイント改善し、</a:t>
          </a:r>
          <a:r>
            <a:rPr kumimoji="1" lang="en-US" altLang="ja-JP" sz="1100">
              <a:latin typeface="ＭＳ ゴシック" pitchFamily="49" charset="-128"/>
              <a:ea typeface="ＭＳ ゴシック" pitchFamily="49" charset="-128"/>
            </a:rPr>
            <a:t>1.1%</a:t>
          </a:r>
          <a:r>
            <a:rPr kumimoji="1" lang="ja-JP" altLang="en-US" sz="1100">
              <a:latin typeface="ＭＳ ゴシック" pitchFamily="49" charset="-128"/>
              <a:ea typeface="ＭＳ ゴシック" pitchFamily="49" charset="-128"/>
            </a:rPr>
            <a:t>となったが、これは、今回算入された平成</a:t>
          </a:r>
          <a:r>
            <a:rPr kumimoji="1" lang="en-US" altLang="ja-JP" sz="1100">
              <a:latin typeface="ＭＳ ゴシック" pitchFamily="49" charset="-128"/>
              <a:ea typeface="ＭＳ ゴシック" pitchFamily="49" charset="-128"/>
            </a:rPr>
            <a:t>28</a:t>
          </a:r>
          <a:r>
            <a:rPr kumimoji="1" lang="ja-JP" altLang="en-US" sz="1100">
              <a:latin typeface="ＭＳ ゴシック" pitchFamily="49" charset="-128"/>
              <a:ea typeface="ＭＳ ゴシック" pitchFamily="49" charset="-128"/>
            </a:rPr>
            <a:t>年度単年度の数値が、前年度で算入終了となった平成</a:t>
          </a:r>
          <a:r>
            <a:rPr kumimoji="1" lang="en-US" altLang="ja-JP" sz="1100">
              <a:latin typeface="ＭＳ ゴシック" pitchFamily="49" charset="-128"/>
              <a:ea typeface="ＭＳ ゴシック" pitchFamily="49" charset="-128"/>
            </a:rPr>
            <a:t>25</a:t>
          </a:r>
          <a:r>
            <a:rPr kumimoji="1" lang="ja-JP" altLang="en-US" sz="1100">
              <a:latin typeface="ＭＳ ゴシック" pitchFamily="49" charset="-128"/>
              <a:ea typeface="ＭＳ ゴシック" pitchFamily="49" charset="-128"/>
            </a:rPr>
            <a:t>年度単年度の数値を下回ったためである。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印西地区環境整備事業組合において平成</a:t>
          </a:r>
          <a:r>
            <a:rPr kumimoji="1" lang="en-US" altLang="ja-JP" sz="1100">
              <a:latin typeface="ＭＳ ゴシック" pitchFamily="49" charset="-128"/>
              <a:ea typeface="ＭＳ ゴシック" pitchFamily="49" charset="-128"/>
            </a:rPr>
            <a:t>25</a:t>
          </a:r>
          <a:r>
            <a:rPr kumimoji="1" lang="ja-JP" altLang="en-US" sz="1100">
              <a:latin typeface="ＭＳ ゴシック" pitchFamily="49" charset="-128"/>
              <a:ea typeface="ＭＳ ゴシック" pitchFamily="49" charset="-128"/>
            </a:rPr>
            <a:t>年度に地方債の繰上償還を行ったことから、</a:t>
          </a:r>
          <a:r>
            <a:rPr kumimoji="1" lang="en-US" altLang="ja-JP" sz="1100">
              <a:latin typeface="ＭＳ ゴシック" pitchFamily="49" charset="-128"/>
              <a:ea typeface="ＭＳ ゴシック" pitchFamily="49" charset="-128"/>
            </a:rPr>
            <a:t>26</a:t>
          </a:r>
          <a:r>
            <a:rPr kumimoji="1" lang="ja-JP" altLang="en-US" sz="1100">
              <a:latin typeface="ＭＳ ゴシック" pitchFamily="49" charset="-128"/>
              <a:ea typeface="ＭＳ ゴシック" pitchFamily="49" charset="-128"/>
            </a:rPr>
            <a:t>年度以降の組合への負担額が減少し、</a:t>
          </a:r>
          <a:r>
            <a:rPr kumimoji="1" lang="en-US" altLang="ja-JP" sz="1100">
              <a:latin typeface="ＭＳ ゴシック" pitchFamily="49" charset="-128"/>
              <a:ea typeface="ＭＳ ゴシック" pitchFamily="49" charset="-128"/>
            </a:rPr>
            <a:t>3</a:t>
          </a:r>
          <a:r>
            <a:rPr kumimoji="1" lang="ja-JP" altLang="en-US" sz="1100">
              <a:latin typeface="ＭＳ ゴシック" pitchFamily="49" charset="-128"/>
              <a:ea typeface="ＭＳ ゴシック" pitchFamily="49" charset="-128"/>
            </a:rPr>
            <a:t>か年平均が下がる要因となったものの、市が借入を行った地方債のうち新たに元金の償還が開始された金額が大きかったことなどにより、単年度では上昇する結果となった。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今後も、庁舎整備など大規模建設事業に係る元金償還の開始などがあることから、実質公債費比率の分子は増額となることが見込まれるため、行政経営指針で定めた平成</a:t>
          </a:r>
          <a:r>
            <a:rPr kumimoji="1" lang="en-US" altLang="ja-JP" sz="1100">
              <a:latin typeface="ＭＳ ゴシック" pitchFamily="49" charset="-128"/>
              <a:ea typeface="ＭＳ ゴシック" pitchFamily="49" charset="-128"/>
            </a:rPr>
            <a:t>32</a:t>
          </a:r>
          <a:r>
            <a:rPr kumimoji="1" lang="ja-JP" altLang="en-US" sz="1100">
              <a:latin typeface="ＭＳ ゴシック" pitchFamily="49" charset="-128"/>
              <a:ea typeface="ＭＳ ゴシック" pitchFamily="49" charset="-128"/>
            </a:rPr>
            <a:t>年度末地方債残高</a:t>
          </a:r>
          <a:r>
            <a:rPr kumimoji="1" lang="en-US" altLang="ja-JP" sz="1100">
              <a:latin typeface="ＭＳ ゴシック" pitchFamily="49" charset="-128"/>
              <a:ea typeface="ＭＳ ゴシック" pitchFamily="49" charset="-128"/>
            </a:rPr>
            <a:t>200</a:t>
          </a:r>
          <a:r>
            <a:rPr kumimoji="1" lang="ja-JP" altLang="en-US" sz="1100">
              <a:latin typeface="ＭＳ ゴシック" pitchFamily="49" charset="-128"/>
              <a:ea typeface="ＭＳ ゴシック" pitchFamily="49" charset="-128"/>
            </a:rPr>
            <a:t>億円などの目標数値達成に向けた取組が必要である。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千葉県白井市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年度決算において、平成</a:t>
          </a:r>
          <a:r>
            <a:rPr kumimoji="1" lang="en-US" altLang="ja-JP" sz="1200">
              <a:latin typeface="ＭＳ ゴシック" pitchFamily="49" charset="-128"/>
              <a:ea typeface="ＭＳ ゴシック" pitchFamily="49" charset="-128"/>
            </a:rPr>
            <a:t>22</a:t>
          </a:r>
          <a:r>
            <a:rPr kumimoji="1" lang="ja-JP" altLang="en-US" sz="1200">
              <a:latin typeface="ＭＳ ゴシック" pitchFamily="49" charset="-128"/>
              <a:ea typeface="ＭＳ ゴシック" pitchFamily="49" charset="-128"/>
            </a:rPr>
            <a:t>年度以来</a:t>
          </a:r>
          <a:r>
            <a:rPr kumimoji="1" lang="en-US" altLang="ja-JP" sz="1200">
              <a:latin typeface="ＭＳ ゴシック" pitchFamily="49" charset="-128"/>
              <a:ea typeface="ＭＳ ゴシック" pitchFamily="49" charset="-128"/>
            </a:rPr>
            <a:t>6</a:t>
          </a:r>
          <a:r>
            <a:rPr kumimoji="1" lang="ja-JP" altLang="en-US" sz="1200">
              <a:latin typeface="ＭＳ ゴシック" pitchFamily="49" charset="-128"/>
              <a:ea typeface="ＭＳ ゴシック" pitchFamily="49" charset="-128"/>
            </a:rPr>
            <a:t>年ぶりに将来負担額が充当可能財源等を上回り、数値として表れることとなった。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これは、充当可能財源等が前年度比</a:t>
          </a:r>
          <a:r>
            <a:rPr kumimoji="1" lang="en-US" altLang="ja-JP" sz="1200">
              <a:latin typeface="ＭＳ ゴシック" pitchFamily="49" charset="-128"/>
              <a:ea typeface="ＭＳ ゴシック" pitchFamily="49" charset="-128"/>
            </a:rPr>
            <a:t>6.4%</a:t>
          </a:r>
          <a:r>
            <a:rPr kumimoji="1" lang="ja-JP" altLang="en-US" sz="1200">
              <a:latin typeface="ＭＳ ゴシック" pitchFamily="49" charset="-128"/>
              <a:ea typeface="ＭＳ ゴシック" pitchFamily="49" charset="-128"/>
            </a:rPr>
            <a:t>増の</a:t>
          </a:r>
          <a:r>
            <a:rPr kumimoji="1" lang="en-US" altLang="ja-JP" sz="1200">
              <a:latin typeface="ＭＳ ゴシック" pitchFamily="49" charset="-128"/>
              <a:ea typeface="ＭＳ ゴシック" pitchFamily="49" charset="-128"/>
            </a:rPr>
            <a:t>22,521</a:t>
          </a:r>
          <a:r>
            <a:rPr kumimoji="1" lang="ja-JP" altLang="en-US" sz="1200">
              <a:latin typeface="ＭＳ ゴシック" pitchFamily="49" charset="-128"/>
              <a:ea typeface="ＭＳ ゴシック" pitchFamily="49" charset="-128"/>
            </a:rPr>
            <a:t>千円であったことに対し、将来負担額は、庁舎整備事業に係る地方債の借入による地方債残高の増、学校給食共同調理場建替事業における施設整備費についての債務負担行為に基づく支出予定額の増などにより、前年度比</a:t>
          </a:r>
          <a:r>
            <a:rPr kumimoji="1" lang="en-US" altLang="ja-JP" sz="1200">
              <a:latin typeface="ＭＳ ゴシック" pitchFamily="49" charset="-128"/>
              <a:ea typeface="ＭＳ ゴシック" pitchFamily="49" charset="-128"/>
            </a:rPr>
            <a:t>28.2%</a:t>
          </a:r>
          <a:r>
            <a:rPr kumimoji="1" lang="ja-JP" altLang="en-US" sz="1200">
              <a:latin typeface="ＭＳ ゴシック" pitchFamily="49" charset="-128"/>
              <a:ea typeface="ＭＳ ゴシック" pitchFamily="49" charset="-128"/>
            </a:rPr>
            <a:t>増の</a:t>
          </a:r>
          <a:r>
            <a:rPr kumimoji="1" lang="en-US" altLang="ja-JP" sz="1200">
              <a:latin typeface="ＭＳ ゴシック" pitchFamily="49" charset="-128"/>
              <a:ea typeface="ＭＳ ゴシック" pitchFamily="49" charset="-128"/>
            </a:rPr>
            <a:t>24,891</a:t>
          </a:r>
          <a:r>
            <a:rPr kumimoji="1" lang="ja-JP" altLang="en-US" sz="1200">
              <a:latin typeface="ＭＳ ゴシック" pitchFamily="49" charset="-128"/>
              <a:ea typeface="ＭＳ ゴシック" pitchFamily="49" charset="-128"/>
            </a:rPr>
            <a:t>千円となったためである。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今後については、平成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年度において、庁舎整備事業に係る地方債残高が増加することに加えて、平成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において、学校給食共同調理場建替事業に係る施設整備費の多くが終了し、債務負担行為に基づく支出予定額が大幅に減少するものの、支出のうち国庫支出金の財源を除いたほぼすべての額が地方債残高となる見込みであることから、このほかの将来負担を抑制するように努める必要がある。</a:t>
          </a:r>
          <a:endParaRPr kumimoji="1" lang="en-US" altLang="ja-JP" sz="12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8" name="正方形/長方形 7"/>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9" name="正方形/長方形 8"/>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0" name="正方形/長方形 9"/>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1" name="正方形/長方形 10"/>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千葉県白井市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2" name="正方形/長方形 11"/>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3" name="正方形/長方形 12"/>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4" name="正方形/長方形 13"/>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5" name="正方形/長方形 14"/>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6" name="正方形/長方形 15"/>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7" name="正方形/長方形 16"/>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63,345
62,490
35.48
21,275,279
20,426,264
720,182
11,390,023
18,391,762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8" name="正方形/長方形 17"/>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9" name="正方形/長方形 18"/>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0" name="正方形/長方形 19"/>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
23.0</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1" name="正方形/長方形 20"/>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2" name="正方形/長方形 21"/>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3" name="正方形/長方形 22"/>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4" name="角丸四角形 23"/>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5" name="正方形/長方形 24"/>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6" name="正方形/長方形 25"/>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7" name="直線コネクタ 26"/>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8" name="円/楕円 27"/>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9" name="フローチャート : 判断 28"/>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30" name="テキスト ボックス 29"/>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1" name="テキスト ボックス 30"/>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2" name="テキスト ボックス 31"/>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3" name="テキスト ボックス 32"/>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4" name="正方形/長方形 3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5" name="正方形/長方形 3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6" name="正方形/長方形 35"/>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7" name="正方形/長方形 3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8" name="正方形/長方形 3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9" name="正方形/長方形 3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0" name="正方形/長方形 3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1" name="正方形/長方形 4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2" name="正方形/長方形 4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3" name="正方形/長方形 4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4" name="正方形/長方形 43"/>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5" name="正方形/長方形 4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6" name="テキスト ボックス 45"/>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7" name="正方形/長方形 46"/>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8" name="正方形/長方形 4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9" name="正方形/長方形 4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50" name="正方形/長方形 4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2" name="正方形/長方形 5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4" name="テキスト ボックス 5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千葉県白井市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63,345
62,490
35.48
21,275,279
20,426,264
720,182
11,390,023
18,391,762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
23.0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千葉県白井市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63,345
62,490
35.48
21,275,279
20,426,264
720,182
11,390,023
18,391,762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
23.0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千葉県白井市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63,345
62,490
35.48
21,275,279
20,426,264
720,182
11,390,023
18,391,762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
23.0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a:rPr>
            <a:t>　平成</a:t>
          </a:r>
          <a:r>
            <a:rPr kumimoji="1" lang="en-US" altLang="ja-JP" sz="1050">
              <a:latin typeface="ＭＳ Ｐゴシック"/>
            </a:rPr>
            <a:t>27</a:t>
          </a:r>
          <a:r>
            <a:rPr kumimoji="1" lang="ja-JP" altLang="en-US" sz="1050">
              <a:latin typeface="ＭＳ Ｐゴシック"/>
            </a:rPr>
            <a:t>年度に比べて</a:t>
          </a:r>
          <a:r>
            <a:rPr kumimoji="1" lang="en-US" altLang="ja-JP" sz="1050">
              <a:latin typeface="ＭＳ Ｐゴシック"/>
            </a:rPr>
            <a:t>0.01</a:t>
          </a:r>
          <a:r>
            <a:rPr kumimoji="1" lang="ja-JP" altLang="en-US" sz="1050">
              <a:latin typeface="ＭＳ Ｐゴシック"/>
            </a:rPr>
            <a:t>ポイント上昇し、類似団体平均より</a:t>
          </a:r>
          <a:r>
            <a:rPr kumimoji="1" lang="en-US" altLang="ja-JP" sz="1050">
              <a:latin typeface="ＭＳ Ｐゴシック"/>
            </a:rPr>
            <a:t>0.18</a:t>
          </a:r>
          <a:r>
            <a:rPr kumimoji="1" lang="ja-JP" altLang="en-US" sz="1050">
              <a:latin typeface="ＭＳ Ｐゴシック"/>
            </a:rPr>
            <a:t>ポイント上回っている。</a:t>
          </a:r>
          <a:endParaRPr kumimoji="1" lang="en-US" altLang="ja-JP" sz="1050">
            <a:latin typeface="ＭＳ Ｐゴシック"/>
          </a:endParaRPr>
        </a:p>
        <a:p>
          <a:r>
            <a:rPr kumimoji="1" lang="ja-JP" altLang="en-US" sz="1050">
              <a:latin typeface="ＭＳ Ｐゴシック"/>
            </a:rPr>
            <a:t>　平成</a:t>
          </a:r>
          <a:r>
            <a:rPr kumimoji="1" lang="en-US" altLang="ja-JP" sz="1050">
              <a:latin typeface="ＭＳ Ｐゴシック"/>
            </a:rPr>
            <a:t>28</a:t>
          </a:r>
          <a:r>
            <a:rPr kumimoji="1" lang="ja-JP" altLang="en-US" sz="1050">
              <a:latin typeface="ＭＳ Ｐゴシック"/>
            </a:rPr>
            <a:t>年度は、平成</a:t>
          </a:r>
          <a:r>
            <a:rPr kumimoji="1" lang="en-US" altLang="ja-JP" sz="1050">
              <a:latin typeface="ＭＳ Ｐゴシック"/>
            </a:rPr>
            <a:t>27</a:t>
          </a:r>
          <a:r>
            <a:rPr kumimoji="1" lang="ja-JP" altLang="en-US" sz="1050">
              <a:latin typeface="ＭＳ Ｐゴシック"/>
            </a:rPr>
            <a:t>年度と比較すると、基準財政需要額については、個別算定経費と包括算定経費の振替前需要額は</a:t>
          </a:r>
          <a:r>
            <a:rPr kumimoji="1" lang="en-US" altLang="ja-JP" sz="1050">
              <a:latin typeface="ＭＳ Ｐゴシック"/>
            </a:rPr>
            <a:t>4,624</a:t>
          </a:r>
          <a:r>
            <a:rPr kumimoji="1" lang="ja-JP" altLang="en-US" sz="1050">
              <a:latin typeface="ＭＳ Ｐゴシック"/>
            </a:rPr>
            <a:t>万</a:t>
          </a:r>
          <a:r>
            <a:rPr kumimoji="1" lang="en-US" altLang="ja-JP" sz="1050">
              <a:latin typeface="ＭＳ Ｐゴシック"/>
            </a:rPr>
            <a:t>7</a:t>
          </a:r>
          <a:r>
            <a:rPr kumimoji="1" lang="ja-JP" altLang="en-US" sz="1050">
              <a:latin typeface="ＭＳ Ｐゴシック"/>
            </a:rPr>
            <a:t>千円の増額であったものの、臨時財政対策債振替相当額が</a:t>
          </a:r>
          <a:r>
            <a:rPr kumimoji="1" lang="en-US" altLang="ja-JP" sz="1050">
              <a:latin typeface="ＭＳ Ｐゴシック"/>
            </a:rPr>
            <a:t>1</a:t>
          </a:r>
          <a:r>
            <a:rPr kumimoji="1" lang="ja-JP" altLang="en-US" sz="1050">
              <a:latin typeface="ＭＳ Ｐゴシック"/>
            </a:rPr>
            <a:t>億</a:t>
          </a:r>
          <a:r>
            <a:rPr kumimoji="1" lang="en-US" altLang="ja-JP" sz="1050">
              <a:latin typeface="ＭＳ Ｐゴシック"/>
            </a:rPr>
            <a:t>3,500</a:t>
          </a:r>
          <a:r>
            <a:rPr kumimoji="1" lang="ja-JP" altLang="en-US" sz="1050">
              <a:latin typeface="ＭＳ Ｐゴシック"/>
            </a:rPr>
            <a:t>万円減少したことにより、総額で</a:t>
          </a:r>
          <a:r>
            <a:rPr kumimoji="1" lang="en-US" altLang="ja-JP" sz="1050">
              <a:latin typeface="ＭＳ Ｐゴシック"/>
            </a:rPr>
            <a:t>1</a:t>
          </a:r>
          <a:r>
            <a:rPr kumimoji="1" lang="ja-JP" altLang="en-US" sz="1050">
              <a:latin typeface="ＭＳ Ｐゴシック"/>
            </a:rPr>
            <a:t>億</a:t>
          </a:r>
          <a:r>
            <a:rPr kumimoji="1" lang="en-US" altLang="ja-JP" sz="1050">
              <a:latin typeface="ＭＳ Ｐゴシック"/>
            </a:rPr>
            <a:t>8,124</a:t>
          </a:r>
          <a:r>
            <a:rPr kumimoji="1" lang="ja-JP" altLang="en-US" sz="1050">
              <a:latin typeface="ＭＳ Ｐゴシック"/>
            </a:rPr>
            <a:t>万</a:t>
          </a:r>
          <a:r>
            <a:rPr kumimoji="1" lang="en-US" altLang="ja-JP" sz="1050">
              <a:latin typeface="ＭＳ Ｐゴシック"/>
            </a:rPr>
            <a:t>7</a:t>
          </a:r>
          <a:r>
            <a:rPr kumimoji="1" lang="ja-JP" altLang="en-US" sz="1050">
              <a:latin typeface="ＭＳ Ｐゴシック"/>
            </a:rPr>
            <a:t>千円増額となった。</a:t>
          </a:r>
          <a:endParaRPr kumimoji="1" lang="en-US" altLang="ja-JP" sz="1050">
            <a:latin typeface="ＭＳ Ｐゴシック"/>
          </a:endParaRPr>
        </a:p>
        <a:p>
          <a:r>
            <a:rPr kumimoji="1" lang="ja-JP" altLang="en-US" sz="1050">
              <a:latin typeface="ＭＳ Ｐゴシック"/>
            </a:rPr>
            <a:t>　一方、基準財政収入額については、固定資産税が</a:t>
          </a:r>
          <a:r>
            <a:rPr kumimoji="1" lang="en-US" altLang="ja-JP" sz="1050">
              <a:latin typeface="ＭＳ Ｐゴシック"/>
            </a:rPr>
            <a:t>1</a:t>
          </a:r>
          <a:r>
            <a:rPr kumimoji="1" lang="ja-JP" altLang="en-US" sz="1050">
              <a:latin typeface="ＭＳ Ｐゴシック"/>
            </a:rPr>
            <a:t>億</a:t>
          </a:r>
          <a:r>
            <a:rPr kumimoji="1" lang="en-US" altLang="ja-JP" sz="1050">
              <a:latin typeface="ＭＳ Ｐゴシック"/>
            </a:rPr>
            <a:t>3,392</a:t>
          </a:r>
          <a:r>
            <a:rPr kumimoji="1" lang="ja-JP" altLang="en-US" sz="1050">
              <a:latin typeface="ＭＳ Ｐゴシック"/>
            </a:rPr>
            <a:t>万円、地方消費税交付金が</a:t>
          </a:r>
          <a:r>
            <a:rPr kumimoji="1" lang="en-US" altLang="ja-JP" sz="1050">
              <a:latin typeface="ＭＳ Ｐゴシック"/>
            </a:rPr>
            <a:t>8,651</a:t>
          </a:r>
          <a:r>
            <a:rPr kumimoji="1" lang="ja-JP" altLang="en-US" sz="1050">
              <a:latin typeface="ＭＳ Ｐゴシック"/>
            </a:rPr>
            <a:t>万円増額となったことなどにより、総額で</a:t>
          </a:r>
          <a:r>
            <a:rPr kumimoji="1" lang="en-US" altLang="ja-JP" sz="1050">
              <a:latin typeface="ＭＳ Ｐゴシック"/>
            </a:rPr>
            <a:t>1</a:t>
          </a:r>
          <a:r>
            <a:rPr kumimoji="1" lang="ja-JP" altLang="en-US" sz="1050">
              <a:latin typeface="ＭＳ Ｐゴシック"/>
            </a:rPr>
            <a:t>億</a:t>
          </a:r>
          <a:r>
            <a:rPr kumimoji="1" lang="en-US" altLang="ja-JP" sz="1050">
              <a:latin typeface="ＭＳ Ｐゴシック"/>
            </a:rPr>
            <a:t>9,348</a:t>
          </a:r>
          <a:r>
            <a:rPr kumimoji="1" lang="ja-JP" altLang="en-US" sz="1050">
              <a:latin typeface="ＭＳ Ｐゴシック"/>
            </a:rPr>
            <a:t>万</a:t>
          </a:r>
          <a:r>
            <a:rPr kumimoji="1" lang="en-US" altLang="ja-JP" sz="1050">
              <a:latin typeface="ＭＳ Ｐゴシック"/>
            </a:rPr>
            <a:t>9</a:t>
          </a:r>
          <a:r>
            <a:rPr kumimoji="1" lang="ja-JP" altLang="en-US" sz="1050">
              <a:latin typeface="ＭＳ Ｐゴシック"/>
            </a:rPr>
            <a:t>千円増額となり、基準財政需要額の伸びを上回ったため、わずかに上昇したものである。</a:t>
          </a:r>
          <a:endParaRPr kumimoji="1" lang="en-US" altLang="ja-JP" sz="1050">
            <a:latin typeface="ＭＳ Ｐゴシック"/>
          </a:endParaRPr>
        </a:p>
        <a:p>
          <a:r>
            <a:rPr kumimoji="1" lang="ja-JP" altLang="en-US" sz="1050">
              <a:latin typeface="ＭＳ Ｐゴシック"/>
            </a:rPr>
            <a:t>　経年では、わずかに上昇の傾向は見られるが、基準財政需要額が基準財政収入額を上回っている。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115570</xdr:rowOff>
    </xdr:from>
    <xdr:to>
      <xdr:col>7</xdr:col>
      <xdr:colOff>152400</xdr:colOff>
      <xdr:row>45</xdr:row>
      <xdr:rowOff>41910</xdr:rowOff>
    </xdr:to>
    <xdr:cxnSp macro="">
      <xdr:nvCxnSpPr>
        <xdr:cNvPr id="61" name="直線コネクタ 60"/>
        <xdr:cNvCxnSpPr/>
      </xdr:nvCxnSpPr>
      <xdr:spPr>
        <a:xfrm flipV="1">
          <a:off x="4953000" y="6116320"/>
          <a:ext cx="0" cy="16408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13987</xdr:rowOff>
    </xdr:from>
    <xdr:ext cx="762000" cy="259045"/>
    <xdr:sp macro="" textlink="">
      <xdr:nvSpPr>
        <xdr:cNvPr id="62" name="財政力最小値テキスト"/>
        <xdr:cNvSpPr txBox="1"/>
      </xdr:nvSpPr>
      <xdr:spPr>
        <a:xfrm>
          <a:off x="5041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0.38</a:t>
          </a:r>
          <a:endParaRPr kumimoji="1" lang="ja-JP" altLang="en-US" sz="1000" b="1">
            <a:latin typeface="ＭＳ Ｐゴシック"/>
          </a:endParaRPr>
        </a:p>
      </xdr:txBody>
    </xdr:sp>
    <xdr:clientData/>
  </xdr:oneCellAnchor>
  <xdr:twoCellAnchor>
    <xdr:from>
      <xdr:col>7</xdr:col>
      <xdr:colOff>63500</xdr:colOff>
      <xdr:row>45</xdr:row>
      <xdr:rowOff>41910</xdr:rowOff>
    </xdr:from>
    <xdr:to>
      <xdr:col>7</xdr:col>
      <xdr:colOff>241300</xdr:colOff>
      <xdr:row>45</xdr:row>
      <xdr:rowOff>41910</xdr:rowOff>
    </xdr:to>
    <xdr:cxnSp macro="">
      <xdr:nvCxnSpPr>
        <xdr:cNvPr id="63" name="直線コネクタ 62"/>
        <xdr:cNvCxnSpPr/>
      </xdr:nvCxnSpPr>
      <xdr:spPr>
        <a:xfrm>
          <a:off x="4864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30497</xdr:rowOff>
    </xdr:from>
    <xdr:ext cx="762000" cy="259045"/>
    <xdr:sp macro="" textlink="">
      <xdr:nvSpPr>
        <xdr:cNvPr id="64" name="財政力最大値テキスト"/>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7</xdr:col>
      <xdr:colOff>63500</xdr:colOff>
      <xdr:row>35</xdr:row>
      <xdr:rowOff>115570</xdr:rowOff>
    </xdr:from>
    <xdr:to>
      <xdr:col>7</xdr:col>
      <xdr:colOff>241300</xdr:colOff>
      <xdr:row>35</xdr:row>
      <xdr:rowOff>115570</xdr:rowOff>
    </xdr:to>
    <xdr:cxnSp macro="">
      <xdr:nvCxnSpPr>
        <xdr:cNvPr id="65" name="直線コネクタ 64"/>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37</xdr:row>
      <xdr:rowOff>158750</xdr:rowOff>
    </xdr:from>
    <xdr:to>
      <xdr:col>7</xdr:col>
      <xdr:colOff>152400</xdr:colOff>
      <xdr:row>38</xdr:row>
      <xdr:rowOff>11430</xdr:rowOff>
    </xdr:to>
    <xdr:cxnSp macro="">
      <xdr:nvCxnSpPr>
        <xdr:cNvPr id="66" name="直線コネクタ 65"/>
        <xdr:cNvCxnSpPr/>
      </xdr:nvCxnSpPr>
      <xdr:spPr>
        <a:xfrm flipV="1">
          <a:off x="4114800" y="650240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17</xdr:rowOff>
    </xdr:from>
    <xdr:ext cx="762000" cy="259045"/>
    <xdr:sp macro="" textlink="">
      <xdr:nvSpPr>
        <xdr:cNvPr id="67" name="財政力平均値テキスト"/>
        <xdr:cNvSpPr txBox="1"/>
      </xdr:nvSpPr>
      <xdr:spPr>
        <a:xfrm>
          <a:off x="5041900" y="6858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27940</xdr:rowOff>
    </xdr:from>
    <xdr:to>
      <xdr:col>7</xdr:col>
      <xdr:colOff>203200</xdr:colOff>
      <xdr:row>40</xdr:row>
      <xdr:rowOff>129540</xdr:rowOff>
    </xdr:to>
    <xdr:sp macro="" textlink="">
      <xdr:nvSpPr>
        <xdr:cNvPr id="68" name="フローチャート : 判断 67"/>
        <xdr:cNvSpPr/>
      </xdr:nvSpPr>
      <xdr:spPr>
        <a:xfrm>
          <a:off x="49022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38</xdr:row>
      <xdr:rowOff>11430</xdr:rowOff>
    </xdr:from>
    <xdr:to>
      <xdr:col>6</xdr:col>
      <xdr:colOff>0</xdr:colOff>
      <xdr:row>38</xdr:row>
      <xdr:rowOff>35560</xdr:rowOff>
    </xdr:to>
    <xdr:cxnSp macro="">
      <xdr:nvCxnSpPr>
        <xdr:cNvPr id="69" name="直線コネクタ 68"/>
        <xdr:cNvCxnSpPr/>
      </xdr:nvCxnSpPr>
      <xdr:spPr>
        <a:xfrm flipV="1">
          <a:off x="3225800" y="652653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52070</xdr:rowOff>
    </xdr:from>
    <xdr:to>
      <xdr:col>6</xdr:col>
      <xdr:colOff>50800</xdr:colOff>
      <xdr:row>40</xdr:row>
      <xdr:rowOff>153670</xdr:rowOff>
    </xdr:to>
    <xdr:sp macro="" textlink="">
      <xdr:nvSpPr>
        <xdr:cNvPr id="70" name="フローチャート : 判断 69"/>
        <xdr:cNvSpPr/>
      </xdr:nvSpPr>
      <xdr:spPr>
        <a:xfrm>
          <a:off x="4064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138447</xdr:rowOff>
    </xdr:from>
    <xdr:ext cx="736600" cy="259045"/>
    <xdr:sp macro="" textlink="">
      <xdr:nvSpPr>
        <xdr:cNvPr id="71" name="テキスト ボックス 70"/>
        <xdr:cNvSpPr txBox="1"/>
      </xdr:nvSpPr>
      <xdr:spPr>
        <a:xfrm>
          <a:off x="3733800" y="699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3</xdr:col>
      <xdr:colOff>279400</xdr:colOff>
      <xdr:row>38</xdr:row>
      <xdr:rowOff>35560</xdr:rowOff>
    </xdr:from>
    <xdr:to>
      <xdr:col>4</xdr:col>
      <xdr:colOff>482600</xdr:colOff>
      <xdr:row>38</xdr:row>
      <xdr:rowOff>35560</xdr:rowOff>
    </xdr:to>
    <xdr:cxnSp macro="">
      <xdr:nvCxnSpPr>
        <xdr:cNvPr id="72" name="直線コネクタ 71"/>
        <xdr:cNvCxnSpPr/>
      </xdr:nvCxnSpPr>
      <xdr:spPr>
        <a:xfrm>
          <a:off x="2336800" y="65506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73660</xdr:rowOff>
    </xdr:from>
    <xdr:to>
      <xdr:col>4</xdr:col>
      <xdr:colOff>533400</xdr:colOff>
      <xdr:row>42</xdr:row>
      <xdr:rowOff>3810</xdr:rowOff>
    </xdr:to>
    <xdr:sp macro="" textlink="">
      <xdr:nvSpPr>
        <xdr:cNvPr id="73" name="フローチャート : 判断 72"/>
        <xdr:cNvSpPr/>
      </xdr:nvSpPr>
      <xdr:spPr>
        <a:xfrm>
          <a:off x="3175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160037</xdr:rowOff>
    </xdr:from>
    <xdr:ext cx="762000" cy="259045"/>
    <xdr:sp macro="" textlink="">
      <xdr:nvSpPr>
        <xdr:cNvPr id="74" name="テキスト ボックス 73"/>
        <xdr:cNvSpPr txBox="1"/>
      </xdr:nvSpPr>
      <xdr:spPr>
        <a:xfrm>
          <a:off x="2844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38</xdr:row>
      <xdr:rowOff>35560</xdr:rowOff>
    </xdr:from>
    <xdr:to>
      <xdr:col>3</xdr:col>
      <xdr:colOff>279400</xdr:colOff>
      <xdr:row>38</xdr:row>
      <xdr:rowOff>35560</xdr:rowOff>
    </xdr:to>
    <xdr:cxnSp macro="">
      <xdr:nvCxnSpPr>
        <xdr:cNvPr id="75" name="直線コネクタ 74"/>
        <xdr:cNvCxnSpPr/>
      </xdr:nvCxnSpPr>
      <xdr:spPr>
        <a:xfrm>
          <a:off x="1447800" y="65506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73660</xdr:rowOff>
    </xdr:from>
    <xdr:to>
      <xdr:col>3</xdr:col>
      <xdr:colOff>330200</xdr:colOff>
      <xdr:row>42</xdr:row>
      <xdr:rowOff>3810</xdr:rowOff>
    </xdr:to>
    <xdr:sp macro="" textlink="">
      <xdr:nvSpPr>
        <xdr:cNvPr id="76" name="フローチャート : 判断 75"/>
        <xdr:cNvSpPr/>
      </xdr:nvSpPr>
      <xdr:spPr>
        <a:xfrm>
          <a:off x="2286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160037</xdr:rowOff>
    </xdr:from>
    <xdr:ext cx="762000" cy="259045"/>
    <xdr:sp macro="" textlink="">
      <xdr:nvSpPr>
        <xdr:cNvPr id="77" name="テキスト ボックス 76"/>
        <xdr:cNvSpPr txBox="1"/>
      </xdr:nvSpPr>
      <xdr:spPr>
        <a:xfrm>
          <a:off x="1955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73660</xdr:rowOff>
    </xdr:from>
    <xdr:to>
      <xdr:col>2</xdr:col>
      <xdr:colOff>127000</xdr:colOff>
      <xdr:row>42</xdr:row>
      <xdr:rowOff>3810</xdr:rowOff>
    </xdr:to>
    <xdr:sp macro="" textlink="">
      <xdr:nvSpPr>
        <xdr:cNvPr id="78" name="フローチャート : 判断 77"/>
        <xdr:cNvSpPr/>
      </xdr:nvSpPr>
      <xdr:spPr>
        <a:xfrm>
          <a:off x="1397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160037</xdr:rowOff>
    </xdr:from>
    <xdr:ext cx="762000" cy="259045"/>
    <xdr:sp macro="" textlink="">
      <xdr:nvSpPr>
        <xdr:cNvPr id="79" name="テキスト ボックス 78"/>
        <xdr:cNvSpPr txBox="1"/>
      </xdr:nvSpPr>
      <xdr:spPr>
        <a:xfrm>
          <a:off x="1066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37</xdr:row>
      <xdr:rowOff>107950</xdr:rowOff>
    </xdr:from>
    <xdr:to>
      <xdr:col>7</xdr:col>
      <xdr:colOff>203200</xdr:colOff>
      <xdr:row>38</xdr:row>
      <xdr:rowOff>38100</xdr:rowOff>
    </xdr:to>
    <xdr:sp macro="" textlink="">
      <xdr:nvSpPr>
        <xdr:cNvPr id="85" name="円/楕円 84"/>
        <xdr:cNvSpPr/>
      </xdr:nvSpPr>
      <xdr:spPr>
        <a:xfrm>
          <a:off x="49022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36</xdr:row>
      <xdr:rowOff>124477</xdr:rowOff>
    </xdr:from>
    <xdr:ext cx="762000" cy="259045"/>
    <xdr:sp macro="" textlink="">
      <xdr:nvSpPr>
        <xdr:cNvPr id="86" name="財政力該当値テキスト"/>
        <xdr:cNvSpPr txBox="1"/>
      </xdr:nvSpPr>
      <xdr:spPr>
        <a:xfrm>
          <a:off x="50419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0.90</a:t>
          </a:r>
          <a:endParaRPr kumimoji="1" lang="ja-JP" altLang="en-US" sz="1000" b="1">
            <a:solidFill>
              <a:srgbClr val="FF0000"/>
            </a:solidFill>
            <a:latin typeface="ＭＳ Ｐゴシック"/>
          </a:endParaRPr>
        </a:p>
      </xdr:txBody>
    </xdr:sp>
    <xdr:clientData/>
  </xdr:oneCellAnchor>
  <xdr:twoCellAnchor>
    <xdr:from>
      <xdr:col>5</xdr:col>
      <xdr:colOff>635000</xdr:colOff>
      <xdr:row>37</xdr:row>
      <xdr:rowOff>132080</xdr:rowOff>
    </xdr:from>
    <xdr:to>
      <xdr:col>6</xdr:col>
      <xdr:colOff>50800</xdr:colOff>
      <xdr:row>38</xdr:row>
      <xdr:rowOff>62230</xdr:rowOff>
    </xdr:to>
    <xdr:sp macro="" textlink="">
      <xdr:nvSpPr>
        <xdr:cNvPr id="87" name="円/楕円 86"/>
        <xdr:cNvSpPr/>
      </xdr:nvSpPr>
      <xdr:spPr>
        <a:xfrm>
          <a:off x="40640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36</xdr:row>
      <xdr:rowOff>72407</xdr:rowOff>
    </xdr:from>
    <xdr:ext cx="736600" cy="259045"/>
    <xdr:sp macro="" textlink="">
      <xdr:nvSpPr>
        <xdr:cNvPr id="88" name="テキスト ボックス 87"/>
        <xdr:cNvSpPr txBox="1"/>
      </xdr:nvSpPr>
      <xdr:spPr>
        <a:xfrm>
          <a:off x="3733800" y="6244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0.89</a:t>
          </a:r>
          <a:endParaRPr kumimoji="1" lang="ja-JP" altLang="en-US" sz="1000" b="1">
            <a:solidFill>
              <a:srgbClr val="FF0000"/>
            </a:solidFill>
            <a:latin typeface="ＭＳ Ｐゴシック"/>
          </a:endParaRPr>
        </a:p>
      </xdr:txBody>
    </xdr:sp>
    <xdr:clientData/>
  </xdr:oneCellAnchor>
  <xdr:twoCellAnchor>
    <xdr:from>
      <xdr:col>4</xdr:col>
      <xdr:colOff>431800</xdr:colOff>
      <xdr:row>37</xdr:row>
      <xdr:rowOff>156210</xdr:rowOff>
    </xdr:from>
    <xdr:to>
      <xdr:col>4</xdr:col>
      <xdr:colOff>533400</xdr:colOff>
      <xdr:row>38</xdr:row>
      <xdr:rowOff>86360</xdr:rowOff>
    </xdr:to>
    <xdr:sp macro="" textlink="">
      <xdr:nvSpPr>
        <xdr:cNvPr id="89" name="円/楕円 88"/>
        <xdr:cNvSpPr/>
      </xdr:nvSpPr>
      <xdr:spPr>
        <a:xfrm>
          <a:off x="3175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36</xdr:row>
      <xdr:rowOff>96537</xdr:rowOff>
    </xdr:from>
    <xdr:ext cx="762000" cy="259045"/>
    <xdr:sp macro="" textlink="">
      <xdr:nvSpPr>
        <xdr:cNvPr id="90" name="テキスト ボックス 89"/>
        <xdr:cNvSpPr txBox="1"/>
      </xdr:nvSpPr>
      <xdr:spPr>
        <a:xfrm>
          <a:off x="28448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0.88</a:t>
          </a:r>
          <a:endParaRPr kumimoji="1" lang="ja-JP" altLang="en-US" sz="1000" b="1">
            <a:solidFill>
              <a:srgbClr val="FF0000"/>
            </a:solidFill>
            <a:latin typeface="ＭＳ Ｐゴシック"/>
          </a:endParaRPr>
        </a:p>
      </xdr:txBody>
    </xdr:sp>
    <xdr:clientData/>
  </xdr:oneCellAnchor>
  <xdr:twoCellAnchor>
    <xdr:from>
      <xdr:col>3</xdr:col>
      <xdr:colOff>228600</xdr:colOff>
      <xdr:row>37</xdr:row>
      <xdr:rowOff>156210</xdr:rowOff>
    </xdr:from>
    <xdr:to>
      <xdr:col>3</xdr:col>
      <xdr:colOff>330200</xdr:colOff>
      <xdr:row>38</xdr:row>
      <xdr:rowOff>86360</xdr:rowOff>
    </xdr:to>
    <xdr:sp macro="" textlink="">
      <xdr:nvSpPr>
        <xdr:cNvPr id="91" name="円/楕円 90"/>
        <xdr:cNvSpPr/>
      </xdr:nvSpPr>
      <xdr:spPr>
        <a:xfrm>
          <a:off x="2286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36</xdr:row>
      <xdr:rowOff>96537</xdr:rowOff>
    </xdr:from>
    <xdr:ext cx="762000" cy="259045"/>
    <xdr:sp macro="" textlink="">
      <xdr:nvSpPr>
        <xdr:cNvPr id="92" name="テキスト ボックス 91"/>
        <xdr:cNvSpPr txBox="1"/>
      </xdr:nvSpPr>
      <xdr:spPr>
        <a:xfrm>
          <a:off x="19558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0.88</a:t>
          </a:r>
          <a:endParaRPr kumimoji="1" lang="ja-JP" altLang="en-US" sz="1000" b="1">
            <a:solidFill>
              <a:srgbClr val="FF0000"/>
            </a:solidFill>
            <a:latin typeface="ＭＳ Ｐゴシック"/>
          </a:endParaRPr>
        </a:p>
      </xdr:txBody>
    </xdr:sp>
    <xdr:clientData/>
  </xdr:oneCellAnchor>
  <xdr:twoCellAnchor>
    <xdr:from>
      <xdr:col>2</xdr:col>
      <xdr:colOff>25400</xdr:colOff>
      <xdr:row>37</xdr:row>
      <xdr:rowOff>156210</xdr:rowOff>
    </xdr:from>
    <xdr:to>
      <xdr:col>2</xdr:col>
      <xdr:colOff>127000</xdr:colOff>
      <xdr:row>38</xdr:row>
      <xdr:rowOff>86360</xdr:rowOff>
    </xdr:to>
    <xdr:sp macro="" textlink="">
      <xdr:nvSpPr>
        <xdr:cNvPr id="93" name="円/楕円 92"/>
        <xdr:cNvSpPr/>
      </xdr:nvSpPr>
      <xdr:spPr>
        <a:xfrm>
          <a:off x="1397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36</xdr:row>
      <xdr:rowOff>96537</xdr:rowOff>
    </xdr:from>
    <xdr:ext cx="762000" cy="259045"/>
    <xdr:sp macro="" textlink="">
      <xdr:nvSpPr>
        <xdr:cNvPr id="94" name="テキスト ボックス 93"/>
        <xdr:cNvSpPr txBox="1"/>
      </xdr:nvSpPr>
      <xdr:spPr>
        <a:xfrm>
          <a:off x="10668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平成</a:t>
          </a:r>
          <a:r>
            <a:rPr kumimoji="1" lang="en-US" altLang="ja-JP" sz="1100">
              <a:latin typeface="ＭＳ Ｐゴシック"/>
            </a:rPr>
            <a:t>27</a:t>
          </a:r>
          <a:r>
            <a:rPr kumimoji="1" lang="ja-JP" altLang="en-US" sz="1100">
              <a:latin typeface="ＭＳ Ｐゴシック"/>
            </a:rPr>
            <a:t>年度に比べて</a:t>
          </a:r>
          <a:r>
            <a:rPr kumimoji="1" lang="en-US" altLang="ja-JP" sz="1100">
              <a:latin typeface="ＭＳ Ｐゴシック"/>
            </a:rPr>
            <a:t>2.5</a:t>
          </a:r>
          <a:r>
            <a:rPr kumimoji="1" lang="ja-JP" altLang="en-US" sz="1100">
              <a:latin typeface="ＭＳ Ｐゴシック"/>
            </a:rPr>
            <a:t>ポイント上昇し、類似団体平均より</a:t>
          </a:r>
          <a:r>
            <a:rPr kumimoji="1" lang="en-US" altLang="ja-JP" sz="1100">
              <a:latin typeface="ＭＳ Ｐゴシック"/>
            </a:rPr>
            <a:t>2.7</a:t>
          </a:r>
          <a:r>
            <a:rPr kumimoji="1" lang="ja-JP" altLang="en-US" sz="1100">
              <a:latin typeface="ＭＳ Ｐゴシック"/>
            </a:rPr>
            <a:t>ポイント下回っている。</a:t>
          </a:r>
          <a:endParaRPr kumimoji="1" lang="en-US" altLang="ja-JP" sz="1100">
            <a:latin typeface="ＭＳ Ｐゴシック"/>
          </a:endParaRPr>
        </a:p>
        <a:p>
          <a:r>
            <a:rPr kumimoji="1" lang="ja-JP" altLang="en-US" sz="1100">
              <a:latin typeface="ＭＳ Ｐゴシック"/>
            </a:rPr>
            <a:t>　平成</a:t>
          </a:r>
          <a:r>
            <a:rPr kumimoji="1" lang="en-US" altLang="ja-JP" sz="1100">
              <a:latin typeface="ＭＳ Ｐゴシック"/>
            </a:rPr>
            <a:t>28</a:t>
          </a:r>
          <a:r>
            <a:rPr kumimoji="1" lang="ja-JP" altLang="en-US" sz="1100">
              <a:latin typeface="ＭＳ Ｐゴシック"/>
            </a:rPr>
            <a:t>年度は、平成</a:t>
          </a:r>
          <a:r>
            <a:rPr kumimoji="1" lang="en-US" altLang="ja-JP" sz="1100">
              <a:latin typeface="ＭＳ Ｐゴシック"/>
            </a:rPr>
            <a:t>27</a:t>
          </a:r>
          <a:r>
            <a:rPr kumimoji="1" lang="ja-JP" altLang="en-US" sz="1100">
              <a:latin typeface="ＭＳ Ｐゴシック"/>
            </a:rPr>
            <a:t>年度と比較すると、人件費の抑制や補助費の減などにより経常経費充当一般財源所要額の削減に努めたが、地方消費税交付金や地方交付税、臨時財政対策債の減少により経常一般財源等の減額幅が大きかったため、上昇に転じたものである。</a:t>
          </a:r>
          <a:endParaRPr kumimoji="1" lang="en-US" altLang="ja-JP" sz="1100">
            <a:latin typeface="ＭＳ Ｐゴシック"/>
          </a:endParaRPr>
        </a:p>
        <a:p>
          <a:r>
            <a:rPr kumimoji="1" lang="ja-JP" altLang="en-US" sz="1100">
              <a:latin typeface="ＭＳ Ｐゴシック"/>
            </a:rPr>
            <a:t>　今後は、公債費などの経常経費の増加が見込まれる一方、経常一般財源等については、依存財源も多く、景気の動向に左右されるため、市税の徴収の強化及びさらなる経常経費の削減に努める必要がある。</a:t>
          </a: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1" name="直線コネクタ 110"/>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2" name="テキスト ボックス 111"/>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3" name="直線コネクタ 112"/>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4" name="テキスト ボックス 113"/>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5" name="直線コネクタ 114"/>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6" name="テキスト ボックス 115"/>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7" name="直線コネクタ 116"/>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8" name="テキスト ボックス 117"/>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9" name="直線コネクタ 11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105156</xdr:rowOff>
    </xdr:from>
    <xdr:to>
      <xdr:col>7</xdr:col>
      <xdr:colOff>152400</xdr:colOff>
      <xdr:row>65</xdr:row>
      <xdr:rowOff>162306</xdr:rowOff>
    </xdr:to>
    <xdr:cxnSp macro="">
      <xdr:nvCxnSpPr>
        <xdr:cNvPr id="122" name="直線コネクタ 121"/>
        <xdr:cNvCxnSpPr/>
      </xdr:nvCxnSpPr>
      <xdr:spPr>
        <a:xfrm flipV="1">
          <a:off x="4953000" y="10220706"/>
          <a:ext cx="0" cy="10858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134383</xdr:rowOff>
    </xdr:from>
    <xdr:ext cx="762000" cy="259045"/>
    <xdr:sp macro="" textlink="">
      <xdr:nvSpPr>
        <xdr:cNvPr id="123" name="財政構造の弾力性最小値テキスト"/>
        <xdr:cNvSpPr txBox="1"/>
      </xdr:nvSpPr>
      <xdr:spPr>
        <a:xfrm>
          <a:off x="5041900" y="11278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105.6</a:t>
          </a:r>
          <a:endParaRPr kumimoji="1" lang="ja-JP" altLang="en-US" sz="1000" b="1">
            <a:latin typeface="ＭＳ Ｐゴシック"/>
          </a:endParaRPr>
        </a:p>
      </xdr:txBody>
    </xdr:sp>
    <xdr:clientData/>
  </xdr:oneCellAnchor>
  <xdr:twoCellAnchor>
    <xdr:from>
      <xdr:col>7</xdr:col>
      <xdr:colOff>63500</xdr:colOff>
      <xdr:row>65</xdr:row>
      <xdr:rowOff>162306</xdr:rowOff>
    </xdr:from>
    <xdr:to>
      <xdr:col>7</xdr:col>
      <xdr:colOff>241300</xdr:colOff>
      <xdr:row>65</xdr:row>
      <xdr:rowOff>162306</xdr:rowOff>
    </xdr:to>
    <xdr:cxnSp macro="">
      <xdr:nvCxnSpPr>
        <xdr:cNvPr id="124" name="直線コネクタ 123"/>
        <xdr:cNvCxnSpPr/>
      </xdr:nvCxnSpPr>
      <xdr:spPr>
        <a:xfrm>
          <a:off x="4864100" y="11306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20083</xdr:rowOff>
    </xdr:from>
    <xdr:ext cx="762000" cy="259045"/>
    <xdr:sp macro="" textlink="">
      <xdr:nvSpPr>
        <xdr:cNvPr id="125" name="財政構造の弾力性最大値テキスト"/>
        <xdr:cNvSpPr txBox="1"/>
      </xdr:nvSpPr>
      <xdr:spPr>
        <a:xfrm>
          <a:off x="5041900" y="9964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7</xdr:col>
      <xdr:colOff>63500</xdr:colOff>
      <xdr:row>59</xdr:row>
      <xdr:rowOff>105156</xdr:rowOff>
    </xdr:from>
    <xdr:to>
      <xdr:col>7</xdr:col>
      <xdr:colOff>241300</xdr:colOff>
      <xdr:row>59</xdr:row>
      <xdr:rowOff>105156</xdr:rowOff>
    </xdr:to>
    <xdr:cxnSp macro="">
      <xdr:nvCxnSpPr>
        <xdr:cNvPr id="126" name="直線コネクタ 125"/>
        <xdr:cNvCxnSpPr/>
      </xdr:nvCxnSpPr>
      <xdr:spPr>
        <a:xfrm>
          <a:off x="4864100" y="10220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27686</xdr:rowOff>
    </xdr:from>
    <xdr:to>
      <xdr:col>7</xdr:col>
      <xdr:colOff>152400</xdr:colOff>
      <xdr:row>61</xdr:row>
      <xdr:rowOff>148336</xdr:rowOff>
    </xdr:to>
    <xdr:cxnSp macro="">
      <xdr:nvCxnSpPr>
        <xdr:cNvPr id="127" name="直線コネクタ 126"/>
        <xdr:cNvCxnSpPr/>
      </xdr:nvCxnSpPr>
      <xdr:spPr>
        <a:xfrm>
          <a:off x="4114800" y="10486136"/>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28465</xdr:rowOff>
    </xdr:from>
    <xdr:ext cx="762000" cy="259045"/>
    <xdr:sp macro="" textlink="">
      <xdr:nvSpPr>
        <xdr:cNvPr id="128" name="財政構造の弾力性平均値テキスト"/>
        <xdr:cNvSpPr txBox="1"/>
      </xdr:nvSpPr>
      <xdr:spPr>
        <a:xfrm>
          <a:off x="5041900" y="10658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93.8</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56388</xdr:rowOff>
    </xdr:from>
    <xdr:to>
      <xdr:col>7</xdr:col>
      <xdr:colOff>203200</xdr:colOff>
      <xdr:row>62</xdr:row>
      <xdr:rowOff>157988</xdr:rowOff>
    </xdr:to>
    <xdr:sp macro="" textlink="">
      <xdr:nvSpPr>
        <xdr:cNvPr id="129" name="フローチャート : 判断 128"/>
        <xdr:cNvSpPr/>
      </xdr:nvSpPr>
      <xdr:spPr>
        <a:xfrm>
          <a:off x="49022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27686</xdr:rowOff>
    </xdr:from>
    <xdr:to>
      <xdr:col>6</xdr:col>
      <xdr:colOff>0</xdr:colOff>
      <xdr:row>61</xdr:row>
      <xdr:rowOff>167640</xdr:rowOff>
    </xdr:to>
    <xdr:cxnSp macro="">
      <xdr:nvCxnSpPr>
        <xdr:cNvPr id="130" name="直線コネクタ 129"/>
        <xdr:cNvCxnSpPr/>
      </xdr:nvCxnSpPr>
      <xdr:spPr>
        <a:xfrm flipV="1">
          <a:off x="3225800" y="10486136"/>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126492</xdr:rowOff>
    </xdr:from>
    <xdr:to>
      <xdr:col>6</xdr:col>
      <xdr:colOff>50800</xdr:colOff>
      <xdr:row>62</xdr:row>
      <xdr:rowOff>56642</xdr:rowOff>
    </xdr:to>
    <xdr:sp macro="" textlink="">
      <xdr:nvSpPr>
        <xdr:cNvPr id="131" name="フローチャート : 判断 130"/>
        <xdr:cNvSpPr/>
      </xdr:nvSpPr>
      <xdr:spPr>
        <a:xfrm>
          <a:off x="4064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41419</xdr:rowOff>
    </xdr:from>
    <xdr:ext cx="736600" cy="259045"/>
    <xdr:sp macro="" textlink="">
      <xdr:nvSpPr>
        <xdr:cNvPr id="132" name="テキスト ボックス 131"/>
        <xdr:cNvSpPr txBox="1"/>
      </xdr:nvSpPr>
      <xdr:spPr>
        <a:xfrm>
          <a:off x="3733800" y="10671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91.7</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167640</xdr:rowOff>
    </xdr:from>
    <xdr:to>
      <xdr:col>4</xdr:col>
      <xdr:colOff>482600</xdr:colOff>
      <xdr:row>62</xdr:row>
      <xdr:rowOff>10668</xdr:rowOff>
    </xdr:to>
    <xdr:cxnSp macro="">
      <xdr:nvCxnSpPr>
        <xdr:cNvPr id="133" name="直線コネクタ 132"/>
        <xdr:cNvCxnSpPr/>
      </xdr:nvCxnSpPr>
      <xdr:spPr>
        <a:xfrm flipV="1">
          <a:off x="2336800" y="1062609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87884</xdr:rowOff>
    </xdr:from>
    <xdr:to>
      <xdr:col>4</xdr:col>
      <xdr:colOff>533400</xdr:colOff>
      <xdr:row>62</xdr:row>
      <xdr:rowOff>18034</xdr:rowOff>
    </xdr:to>
    <xdr:sp macro="" textlink="">
      <xdr:nvSpPr>
        <xdr:cNvPr id="134" name="フローチャート : 判断 133"/>
        <xdr:cNvSpPr/>
      </xdr:nvSpPr>
      <xdr:spPr>
        <a:xfrm>
          <a:off x="3175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28211</xdr:rowOff>
    </xdr:from>
    <xdr:ext cx="762000" cy="259045"/>
    <xdr:sp macro="" textlink="">
      <xdr:nvSpPr>
        <xdr:cNvPr id="135" name="テキスト ボックス 134"/>
        <xdr:cNvSpPr txBox="1"/>
      </xdr:nvSpPr>
      <xdr:spPr>
        <a:xfrm>
          <a:off x="2844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10668</xdr:rowOff>
    </xdr:from>
    <xdr:to>
      <xdr:col>3</xdr:col>
      <xdr:colOff>279400</xdr:colOff>
      <xdr:row>62</xdr:row>
      <xdr:rowOff>112014</xdr:rowOff>
    </xdr:to>
    <xdr:cxnSp macro="">
      <xdr:nvCxnSpPr>
        <xdr:cNvPr id="136" name="直線コネクタ 135"/>
        <xdr:cNvCxnSpPr/>
      </xdr:nvCxnSpPr>
      <xdr:spPr>
        <a:xfrm flipV="1">
          <a:off x="1447800" y="10640568"/>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25146</xdr:rowOff>
    </xdr:from>
    <xdr:to>
      <xdr:col>3</xdr:col>
      <xdr:colOff>330200</xdr:colOff>
      <xdr:row>61</xdr:row>
      <xdr:rowOff>126746</xdr:rowOff>
    </xdr:to>
    <xdr:sp macro="" textlink="">
      <xdr:nvSpPr>
        <xdr:cNvPr id="137" name="フローチャート : 判断 136"/>
        <xdr:cNvSpPr/>
      </xdr:nvSpPr>
      <xdr:spPr>
        <a:xfrm>
          <a:off x="2286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136923</xdr:rowOff>
    </xdr:from>
    <xdr:ext cx="762000" cy="259045"/>
    <xdr:sp macro="" textlink="">
      <xdr:nvSpPr>
        <xdr:cNvPr id="138" name="テキスト ボックス 137"/>
        <xdr:cNvSpPr txBox="1"/>
      </xdr:nvSpPr>
      <xdr:spPr>
        <a:xfrm>
          <a:off x="1955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54102</xdr:rowOff>
    </xdr:from>
    <xdr:to>
      <xdr:col>2</xdr:col>
      <xdr:colOff>127000</xdr:colOff>
      <xdr:row>61</xdr:row>
      <xdr:rowOff>155702</xdr:rowOff>
    </xdr:to>
    <xdr:sp macro="" textlink="">
      <xdr:nvSpPr>
        <xdr:cNvPr id="139" name="フローチャート : 判断 138"/>
        <xdr:cNvSpPr/>
      </xdr:nvSpPr>
      <xdr:spPr>
        <a:xfrm>
          <a:off x="1397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165879</xdr:rowOff>
    </xdr:from>
    <xdr:ext cx="762000" cy="259045"/>
    <xdr:sp macro="" textlink="">
      <xdr:nvSpPr>
        <xdr:cNvPr id="140" name="テキスト ボックス 139"/>
        <xdr:cNvSpPr txBox="1"/>
      </xdr:nvSpPr>
      <xdr:spPr>
        <a:xfrm>
          <a:off x="1066800" y="1028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1" name="テキスト ボックス 14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2" name="テキスト ボックス 14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3" name="テキスト ボックス 14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4" name="テキスト ボックス 14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5" name="テキスト ボックス 14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61</xdr:row>
      <xdr:rowOff>97536</xdr:rowOff>
    </xdr:from>
    <xdr:to>
      <xdr:col>7</xdr:col>
      <xdr:colOff>203200</xdr:colOff>
      <xdr:row>62</xdr:row>
      <xdr:rowOff>27686</xdr:rowOff>
    </xdr:to>
    <xdr:sp macro="" textlink="">
      <xdr:nvSpPr>
        <xdr:cNvPr id="146" name="円/楕円 145"/>
        <xdr:cNvSpPr/>
      </xdr:nvSpPr>
      <xdr:spPr>
        <a:xfrm>
          <a:off x="4902200" y="1055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114063</xdr:rowOff>
    </xdr:from>
    <xdr:ext cx="762000" cy="259045"/>
    <xdr:sp macro="" textlink="">
      <xdr:nvSpPr>
        <xdr:cNvPr id="147" name="財政構造の弾力性該当値テキスト"/>
        <xdr:cNvSpPr txBox="1"/>
      </xdr:nvSpPr>
      <xdr:spPr>
        <a:xfrm>
          <a:off x="5041900" y="1040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148336</xdr:rowOff>
    </xdr:from>
    <xdr:to>
      <xdr:col>6</xdr:col>
      <xdr:colOff>50800</xdr:colOff>
      <xdr:row>61</xdr:row>
      <xdr:rowOff>78486</xdr:rowOff>
    </xdr:to>
    <xdr:sp macro="" textlink="">
      <xdr:nvSpPr>
        <xdr:cNvPr id="148" name="円/楕円 147"/>
        <xdr:cNvSpPr/>
      </xdr:nvSpPr>
      <xdr:spPr>
        <a:xfrm>
          <a:off x="4064000" y="1043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88663</xdr:rowOff>
    </xdr:from>
    <xdr:ext cx="736600" cy="259045"/>
    <xdr:sp macro="" textlink="">
      <xdr:nvSpPr>
        <xdr:cNvPr id="149" name="テキスト ボックス 148"/>
        <xdr:cNvSpPr txBox="1"/>
      </xdr:nvSpPr>
      <xdr:spPr>
        <a:xfrm>
          <a:off x="3733800" y="1020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116840</xdr:rowOff>
    </xdr:from>
    <xdr:to>
      <xdr:col>4</xdr:col>
      <xdr:colOff>533400</xdr:colOff>
      <xdr:row>62</xdr:row>
      <xdr:rowOff>46990</xdr:rowOff>
    </xdr:to>
    <xdr:sp macro="" textlink="">
      <xdr:nvSpPr>
        <xdr:cNvPr id="150" name="円/楕円 149"/>
        <xdr:cNvSpPr/>
      </xdr:nvSpPr>
      <xdr:spPr>
        <a:xfrm>
          <a:off x="3175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31767</xdr:rowOff>
    </xdr:from>
    <xdr:ext cx="762000" cy="259045"/>
    <xdr:sp macro="" textlink="">
      <xdr:nvSpPr>
        <xdr:cNvPr id="151" name="テキスト ボックス 150"/>
        <xdr:cNvSpPr txBox="1"/>
      </xdr:nvSpPr>
      <xdr:spPr>
        <a:xfrm>
          <a:off x="2844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131318</xdr:rowOff>
    </xdr:from>
    <xdr:to>
      <xdr:col>3</xdr:col>
      <xdr:colOff>330200</xdr:colOff>
      <xdr:row>62</xdr:row>
      <xdr:rowOff>61468</xdr:rowOff>
    </xdr:to>
    <xdr:sp macro="" textlink="">
      <xdr:nvSpPr>
        <xdr:cNvPr id="152" name="円/楕円 151"/>
        <xdr:cNvSpPr/>
      </xdr:nvSpPr>
      <xdr:spPr>
        <a:xfrm>
          <a:off x="2286000" y="1058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46245</xdr:rowOff>
    </xdr:from>
    <xdr:ext cx="762000" cy="259045"/>
    <xdr:sp macro="" textlink="">
      <xdr:nvSpPr>
        <xdr:cNvPr id="153" name="テキスト ボックス 152"/>
        <xdr:cNvSpPr txBox="1"/>
      </xdr:nvSpPr>
      <xdr:spPr>
        <a:xfrm>
          <a:off x="1955800" y="1067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61214</xdr:rowOff>
    </xdr:from>
    <xdr:to>
      <xdr:col>2</xdr:col>
      <xdr:colOff>127000</xdr:colOff>
      <xdr:row>62</xdr:row>
      <xdr:rowOff>162814</xdr:rowOff>
    </xdr:to>
    <xdr:sp macro="" textlink="">
      <xdr:nvSpPr>
        <xdr:cNvPr id="154" name="円/楕円 153"/>
        <xdr:cNvSpPr/>
      </xdr:nvSpPr>
      <xdr:spPr>
        <a:xfrm>
          <a:off x="1397000" y="106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147591</xdr:rowOff>
    </xdr:from>
    <xdr:ext cx="762000" cy="259045"/>
    <xdr:sp macro="" textlink="">
      <xdr:nvSpPr>
        <xdr:cNvPr id="155" name="テキスト ボックス 154"/>
        <xdr:cNvSpPr txBox="1"/>
      </xdr:nvSpPr>
      <xdr:spPr>
        <a:xfrm>
          <a:off x="1066800" y="1077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6" name="正方形/長方形 15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7" name="テキスト ボックス 156"/>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8" name="テキスト ボックス 157"/>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[99,028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9" name="正方形/長方形 15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0" name="正方形/長方形 15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37/85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1" name="正方形/長方形 16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2" name="正方形/長方形 16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3" name="正方形/長方形 162"/>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4" name="正方形/長方形 163"/>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112,321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5" name="正方形/長方形 164"/>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6" name="正方形/長方形 165"/>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7" name="正方形/長方形 166"/>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8" name="テキスト ボックス 167"/>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経常収支比率における人件費及び物件費等は類似団体平均より上回っているが、人口</a:t>
          </a:r>
          <a:r>
            <a:rPr kumimoji="1" lang="en-US" altLang="ja-JP" sz="1300">
              <a:latin typeface="ＭＳ Ｐゴシック"/>
            </a:rPr>
            <a:t>1</a:t>
          </a:r>
          <a:r>
            <a:rPr kumimoji="1" lang="ja-JP" altLang="en-US" sz="1300">
              <a:latin typeface="ＭＳ Ｐゴシック"/>
            </a:rPr>
            <a:t>人当たりの決算額は類似団体平均より下回っているため、比較的効率的な運営が行われていると考えられる。</a:t>
          </a:r>
          <a:endParaRPr kumimoji="1" lang="en-US" altLang="ja-JP" sz="1300">
            <a:latin typeface="ＭＳ Ｐゴシック"/>
          </a:endParaRPr>
        </a:p>
        <a:p>
          <a:r>
            <a:rPr kumimoji="1" lang="ja-JP" altLang="en-US" sz="1300">
              <a:latin typeface="ＭＳ Ｐゴシック"/>
            </a:rPr>
            <a:t>　しかしながら、経年の状況を見ると、類似団体平均においては改善傾向にあるが、市においては年々増加している。物件費には、臨時職員賃金や委託費などが含まれ、これらが増加していることから、業務について、直営か委託かの選択ではなく、必要性の精査を行う必要がある。</a:t>
          </a:r>
        </a:p>
      </xdr:txBody>
    </xdr:sp>
    <xdr:clientData/>
  </xdr:twoCellAnchor>
  <xdr:oneCellAnchor>
    <xdr:from>
      <xdr:col>1</xdr:col>
      <xdr:colOff>38100</xdr:colOff>
      <xdr:row>77</xdr:row>
      <xdr:rowOff>6350</xdr:rowOff>
    </xdr:from>
    <xdr:ext cx="349839" cy="225703"/>
    <xdr:sp macro="" textlink="">
      <xdr:nvSpPr>
        <xdr:cNvPr id="169" name="テキスト ボックス 168"/>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0" name="直線コネクタ 169"/>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2" name="直線コネクタ 171"/>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3" name="テキスト ボックス 172"/>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4" name="直線コネクタ 173"/>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5" name="テキスト ボックス 174"/>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6" name="直線コネクタ 175"/>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7" name="テキスト ボックス 176"/>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8" name="直線コネクタ 177"/>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9" name="テキスト ボックス 178"/>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0" name="直線コネクタ 179"/>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1" name="テキスト ボックス 180"/>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113268</xdr:rowOff>
    </xdr:from>
    <xdr:to>
      <xdr:col>7</xdr:col>
      <xdr:colOff>152400</xdr:colOff>
      <xdr:row>89</xdr:row>
      <xdr:rowOff>149304</xdr:rowOff>
    </xdr:to>
    <xdr:cxnSp macro="">
      <xdr:nvCxnSpPr>
        <xdr:cNvPr id="185" name="直線コネクタ 184"/>
        <xdr:cNvCxnSpPr/>
      </xdr:nvCxnSpPr>
      <xdr:spPr>
        <a:xfrm flipV="1">
          <a:off x="4953000" y="14000718"/>
          <a:ext cx="0" cy="14076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121381</xdr:rowOff>
    </xdr:from>
    <xdr:ext cx="762000" cy="259045"/>
    <xdr:sp macro="" textlink="">
      <xdr:nvSpPr>
        <xdr:cNvPr id="186" name="人件費・物件費等の状況最小値テキスト"/>
        <xdr:cNvSpPr txBox="1"/>
      </xdr:nvSpPr>
      <xdr:spPr>
        <a:xfrm>
          <a:off x="5041900" y="1538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179,927</a:t>
          </a:r>
          <a:endParaRPr kumimoji="1" lang="ja-JP" altLang="en-US" sz="1000" b="1">
            <a:latin typeface="ＭＳ Ｐゴシック"/>
          </a:endParaRPr>
        </a:p>
      </xdr:txBody>
    </xdr:sp>
    <xdr:clientData/>
  </xdr:oneCellAnchor>
  <xdr:twoCellAnchor>
    <xdr:from>
      <xdr:col>7</xdr:col>
      <xdr:colOff>63500</xdr:colOff>
      <xdr:row>89</xdr:row>
      <xdr:rowOff>149304</xdr:rowOff>
    </xdr:from>
    <xdr:to>
      <xdr:col>7</xdr:col>
      <xdr:colOff>241300</xdr:colOff>
      <xdr:row>89</xdr:row>
      <xdr:rowOff>149304</xdr:rowOff>
    </xdr:to>
    <xdr:cxnSp macro="">
      <xdr:nvCxnSpPr>
        <xdr:cNvPr id="187" name="直線コネクタ 186"/>
        <xdr:cNvCxnSpPr/>
      </xdr:nvCxnSpPr>
      <xdr:spPr>
        <a:xfrm>
          <a:off x="4864100" y="15408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28195</xdr:rowOff>
    </xdr:from>
    <xdr:ext cx="762000" cy="259045"/>
    <xdr:sp macro="" textlink="">
      <xdr:nvSpPr>
        <xdr:cNvPr id="188" name="人件費・物件費等の状況最大値テキスト"/>
        <xdr:cNvSpPr txBox="1"/>
      </xdr:nvSpPr>
      <xdr:spPr>
        <a:xfrm>
          <a:off x="5041900" y="13744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74,923</a:t>
          </a:r>
          <a:endParaRPr kumimoji="1" lang="ja-JP" altLang="en-US" sz="1000" b="1">
            <a:latin typeface="ＭＳ Ｐゴシック"/>
          </a:endParaRPr>
        </a:p>
      </xdr:txBody>
    </xdr:sp>
    <xdr:clientData/>
  </xdr:oneCellAnchor>
  <xdr:twoCellAnchor>
    <xdr:from>
      <xdr:col>7</xdr:col>
      <xdr:colOff>63500</xdr:colOff>
      <xdr:row>81</xdr:row>
      <xdr:rowOff>113268</xdr:rowOff>
    </xdr:from>
    <xdr:to>
      <xdr:col>7</xdr:col>
      <xdr:colOff>241300</xdr:colOff>
      <xdr:row>81</xdr:row>
      <xdr:rowOff>113268</xdr:rowOff>
    </xdr:to>
    <xdr:cxnSp macro="">
      <xdr:nvCxnSpPr>
        <xdr:cNvPr id="189" name="直線コネクタ 188"/>
        <xdr:cNvCxnSpPr/>
      </xdr:nvCxnSpPr>
      <xdr:spPr>
        <a:xfrm>
          <a:off x="4864100" y="14000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79192</xdr:rowOff>
    </xdr:from>
    <xdr:to>
      <xdr:col>7</xdr:col>
      <xdr:colOff>152400</xdr:colOff>
      <xdr:row>83</xdr:row>
      <xdr:rowOff>93509</xdr:rowOff>
    </xdr:to>
    <xdr:cxnSp macro="">
      <xdr:nvCxnSpPr>
        <xdr:cNvPr id="190" name="直線コネクタ 189"/>
        <xdr:cNvCxnSpPr/>
      </xdr:nvCxnSpPr>
      <xdr:spPr>
        <a:xfrm>
          <a:off x="4114800" y="14309542"/>
          <a:ext cx="838200" cy="14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133746</xdr:rowOff>
    </xdr:from>
    <xdr:ext cx="762000" cy="259045"/>
    <xdr:sp macro="" textlink="">
      <xdr:nvSpPr>
        <xdr:cNvPr id="191" name="人件費・物件費等の状況平均値テキスト"/>
        <xdr:cNvSpPr txBox="1"/>
      </xdr:nvSpPr>
      <xdr:spPr>
        <a:xfrm>
          <a:off x="5041900" y="143640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107,902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161669</xdr:rowOff>
    </xdr:from>
    <xdr:to>
      <xdr:col>7</xdr:col>
      <xdr:colOff>203200</xdr:colOff>
      <xdr:row>84</xdr:row>
      <xdr:rowOff>91819</xdr:rowOff>
    </xdr:to>
    <xdr:sp macro="" textlink="">
      <xdr:nvSpPr>
        <xdr:cNvPr id="192" name="フローチャート : 判断 191"/>
        <xdr:cNvSpPr/>
      </xdr:nvSpPr>
      <xdr:spPr>
        <a:xfrm>
          <a:off x="49022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61322</xdr:rowOff>
    </xdr:from>
    <xdr:to>
      <xdr:col>6</xdr:col>
      <xdr:colOff>0</xdr:colOff>
      <xdr:row>83</xdr:row>
      <xdr:rowOff>79192</xdr:rowOff>
    </xdr:to>
    <xdr:cxnSp macro="">
      <xdr:nvCxnSpPr>
        <xdr:cNvPr id="193" name="直線コネクタ 192"/>
        <xdr:cNvCxnSpPr/>
      </xdr:nvCxnSpPr>
      <xdr:spPr>
        <a:xfrm>
          <a:off x="3225800" y="14291672"/>
          <a:ext cx="889000" cy="17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136373</xdr:rowOff>
    </xdr:from>
    <xdr:to>
      <xdr:col>6</xdr:col>
      <xdr:colOff>50800</xdr:colOff>
      <xdr:row>84</xdr:row>
      <xdr:rowOff>66523</xdr:rowOff>
    </xdr:to>
    <xdr:sp macro="" textlink="">
      <xdr:nvSpPr>
        <xdr:cNvPr id="194" name="フローチャート : 判断 193"/>
        <xdr:cNvSpPr/>
      </xdr:nvSpPr>
      <xdr:spPr>
        <a:xfrm>
          <a:off x="40640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51300</xdr:rowOff>
    </xdr:from>
    <xdr:ext cx="736600" cy="259045"/>
    <xdr:sp macro="" textlink="">
      <xdr:nvSpPr>
        <xdr:cNvPr id="195" name="テキスト ボックス 194"/>
        <xdr:cNvSpPr txBox="1"/>
      </xdr:nvSpPr>
      <xdr:spPr>
        <a:xfrm>
          <a:off x="3733800" y="14453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106,015</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18236</xdr:rowOff>
    </xdr:from>
    <xdr:to>
      <xdr:col>4</xdr:col>
      <xdr:colOff>482600</xdr:colOff>
      <xdr:row>83</xdr:row>
      <xdr:rowOff>61322</xdr:rowOff>
    </xdr:to>
    <xdr:cxnSp macro="">
      <xdr:nvCxnSpPr>
        <xdr:cNvPr id="196" name="直線コネクタ 195"/>
        <xdr:cNvCxnSpPr/>
      </xdr:nvCxnSpPr>
      <xdr:spPr>
        <a:xfrm>
          <a:off x="2336800" y="14248586"/>
          <a:ext cx="889000" cy="4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169988</xdr:rowOff>
    </xdr:from>
    <xdr:to>
      <xdr:col>4</xdr:col>
      <xdr:colOff>533400</xdr:colOff>
      <xdr:row>85</xdr:row>
      <xdr:rowOff>100138</xdr:rowOff>
    </xdr:to>
    <xdr:sp macro="" textlink="">
      <xdr:nvSpPr>
        <xdr:cNvPr id="197" name="フローチャート : 判断 196"/>
        <xdr:cNvSpPr/>
      </xdr:nvSpPr>
      <xdr:spPr>
        <a:xfrm>
          <a:off x="3175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84915</xdr:rowOff>
    </xdr:from>
    <xdr:ext cx="762000" cy="259045"/>
    <xdr:sp macro="" textlink="">
      <xdr:nvSpPr>
        <xdr:cNvPr id="198" name="テキスト ボックス 197"/>
        <xdr:cNvSpPr txBox="1"/>
      </xdr:nvSpPr>
      <xdr:spPr>
        <a:xfrm>
          <a:off x="2844800" y="1465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17352</xdr:rowOff>
    </xdr:from>
    <xdr:to>
      <xdr:col>3</xdr:col>
      <xdr:colOff>279400</xdr:colOff>
      <xdr:row>83</xdr:row>
      <xdr:rowOff>18236</xdr:rowOff>
    </xdr:to>
    <xdr:cxnSp macro="">
      <xdr:nvCxnSpPr>
        <xdr:cNvPr id="199" name="直線コネクタ 198"/>
        <xdr:cNvCxnSpPr/>
      </xdr:nvCxnSpPr>
      <xdr:spPr>
        <a:xfrm>
          <a:off x="1447800" y="14247702"/>
          <a:ext cx="889000" cy="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156784</xdr:rowOff>
    </xdr:from>
    <xdr:to>
      <xdr:col>3</xdr:col>
      <xdr:colOff>330200</xdr:colOff>
      <xdr:row>85</xdr:row>
      <xdr:rowOff>86934</xdr:rowOff>
    </xdr:to>
    <xdr:sp macro="" textlink="">
      <xdr:nvSpPr>
        <xdr:cNvPr id="200" name="フローチャート : 判断 199"/>
        <xdr:cNvSpPr/>
      </xdr:nvSpPr>
      <xdr:spPr>
        <a:xfrm>
          <a:off x="2286000" y="1455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71711</xdr:rowOff>
    </xdr:from>
    <xdr:ext cx="762000" cy="259045"/>
    <xdr:sp macro="" textlink="">
      <xdr:nvSpPr>
        <xdr:cNvPr id="201" name="テキスト ボックス 200"/>
        <xdr:cNvSpPr txBox="1"/>
      </xdr:nvSpPr>
      <xdr:spPr>
        <a:xfrm>
          <a:off x="1955800" y="1464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136568</xdr:rowOff>
    </xdr:from>
    <xdr:to>
      <xdr:col>2</xdr:col>
      <xdr:colOff>127000</xdr:colOff>
      <xdr:row>85</xdr:row>
      <xdr:rowOff>66718</xdr:rowOff>
    </xdr:to>
    <xdr:sp macro="" textlink="">
      <xdr:nvSpPr>
        <xdr:cNvPr id="202" name="フローチャート : 判断 201"/>
        <xdr:cNvSpPr/>
      </xdr:nvSpPr>
      <xdr:spPr>
        <a:xfrm>
          <a:off x="1397000" y="1453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51495</xdr:rowOff>
    </xdr:from>
    <xdr:ext cx="762000" cy="259045"/>
    <xdr:sp macro="" textlink="">
      <xdr:nvSpPr>
        <xdr:cNvPr id="203" name="テキスト ボックス 202"/>
        <xdr:cNvSpPr txBox="1"/>
      </xdr:nvSpPr>
      <xdr:spPr>
        <a:xfrm>
          <a:off x="1066800" y="1462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42709</xdr:rowOff>
    </xdr:from>
    <xdr:to>
      <xdr:col>7</xdr:col>
      <xdr:colOff>203200</xdr:colOff>
      <xdr:row>83</xdr:row>
      <xdr:rowOff>144309</xdr:rowOff>
    </xdr:to>
    <xdr:sp macro="" textlink="">
      <xdr:nvSpPr>
        <xdr:cNvPr id="209" name="円/楕円 208"/>
        <xdr:cNvSpPr/>
      </xdr:nvSpPr>
      <xdr:spPr>
        <a:xfrm>
          <a:off x="4902200" y="1427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59236</xdr:rowOff>
    </xdr:from>
    <xdr:ext cx="762000" cy="259045"/>
    <xdr:sp macro="" textlink="">
      <xdr:nvSpPr>
        <xdr:cNvPr id="210" name="人件費・物件費等の状況該当値テキスト"/>
        <xdr:cNvSpPr txBox="1"/>
      </xdr:nvSpPr>
      <xdr:spPr>
        <a:xfrm>
          <a:off x="5041900" y="14118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99,028</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28392</xdr:rowOff>
    </xdr:from>
    <xdr:to>
      <xdr:col>6</xdr:col>
      <xdr:colOff>50800</xdr:colOff>
      <xdr:row>83</xdr:row>
      <xdr:rowOff>129992</xdr:rowOff>
    </xdr:to>
    <xdr:sp macro="" textlink="">
      <xdr:nvSpPr>
        <xdr:cNvPr id="211" name="円/楕円 210"/>
        <xdr:cNvSpPr/>
      </xdr:nvSpPr>
      <xdr:spPr>
        <a:xfrm>
          <a:off x="4064000" y="14258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140169</xdr:rowOff>
    </xdr:from>
    <xdr:ext cx="736600" cy="259045"/>
    <xdr:sp macro="" textlink="">
      <xdr:nvSpPr>
        <xdr:cNvPr id="212" name="テキスト ボックス 211"/>
        <xdr:cNvSpPr txBox="1"/>
      </xdr:nvSpPr>
      <xdr:spPr>
        <a:xfrm>
          <a:off x="3733800" y="14027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97,960</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10522</xdr:rowOff>
    </xdr:from>
    <xdr:to>
      <xdr:col>4</xdr:col>
      <xdr:colOff>533400</xdr:colOff>
      <xdr:row>83</xdr:row>
      <xdr:rowOff>112122</xdr:rowOff>
    </xdr:to>
    <xdr:sp macro="" textlink="">
      <xdr:nvSpPr>
        <xdr:cNvPr id="213" name="円/楕円 212"/>
        <xdr:cNvSpPr/>
      </xdr:nvSpPr>
      <xdr:spPr>
        <a:xfrm>
          <a:off x="3175000" y="14240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122299</xdr:rowOff>
    </xdr:from>
    <xdr:ext cx="762000" cy="259045"/>
    <xdr:sp macro="" textlink="">
      <xdr:nvSpPr>
        <xdr:cNvPr id="214" name="テキスト ボックス 213"/>
        <xdr:cNvSpPr txBox="1"/>
      </xdr:nvSpPr>
      <xdr:spPr>
        <a:xfrm>
          <a:off x="2844800" y="14009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96,627</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138886</xdr:rowOff>
    </xdr:from>
    <xdr:to>
      <xdr:col>3</xdr:col>
      <xdr:colOff>330200</xdr:colOff>
      <xdr:row>83</xdr:row>
      <xdr:rowOff>69036</xdr:rowOff>
    </xdr:to>
    <xdr:sp macro="" textlink="">
      <xdr:nvSpPr>
        <xdr:cNvPr id="215" name="円/楕円 214"/>
        <xdr:cNvSpPr/>
      </xdr:nvSpPr>
      <xdr:spPr>
        <a:xfrm>
          <a:off x="2286000" y="1419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79213</xdr:rowOff>
    </xdr:from>
    <xdr:ext cx="762000" cy="259045"/>
    <xdr:sp macro="" textlink="">
      <xdr:nvSpPr>
        <xdr:cNvPr id="216" name="テキスト ボックス 215"/>
        <xdr:cNvSpPr txBox="1"/>
      </xdr:nvSpPr>
      <xdr:spPr>
        <a:xfrm>
          <a:off x="1955800" y="13966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93,413</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138002</xdr:rowOff>
    </xdr:from>
    <xdr:to>
      <xdr:col>2</xdr:col>
      <xdr:colOff>127000</xdr:colOff>
      <xdr:row>83</xdr:row>
      <xdr:rowOff>68152</xdr:rowOff>
    </xdr:to>
    <xdr:sp macro="" textlink="">
      <xdr:nvSpPr>
        <xdr:cNvPr id="217" name="円/楕円 216"/>
        <xdr:cNvSpPr/>
      </xdr:nvSpPr>
      <xdr:spPr>
        <a:xfrm>
          <a:off x="1397000" y="1419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78329</xdr:rowOff>
    </xdr:from>
    <xdr:ext cx="762000" cy="259045"/>
    <xdr:sp macro="" textlink="">
      <xdr:nvSpPr>
        <xdr:cNvPr id="218" name="テキスト ボックス 217"/>
        <xdr:cNvSpPr txBox="1"/>
      </xdr:nvSpPr>
      <xdr:spPr>
        <a:xfrm>
          <a:off x="1066800" y="13965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93,347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昭和</a:t>
          </a:r>
          <a:r>
            <a:rPr kumimoji="1" lang="en-US" altLang="ja-JP" sz="1300">
              <a:solidFill>
                <a:schemeClr val="dk1"/>
              </a:solidFill>
              <a:effectLst/>
              <a:latin typeface="+mn-lt"/>
              <a:ea typeface="+mn-ea"/>
              <a:cs typeface="+mn-cs"/>
            </a:rPr>
            <a:t>50</a:t>
          </a:r>
          <a:r>
            <a:rPr kumimoji="1" lang="ja-JP" altLang="ja-JP" sz="1300">
              <a:solidFill>
                <a:schemeClr val="dk1"/>
              </a:solidFill>
              <a:effectLst/>
              <a:latin typeface="+mn-lt"/>
              <a:ea typeface="+mn-ea"/>
              <a:cs typeface="+mn-cs"/>
            </a:rPr>
            <a:t>年代のニュータウン開発による人口増に合わせて</a:t>
          </a:r>
          <a:r>
            <a:rPr kumimoji="1" lang="ja-JP" altLang="en-US" sz="1300">
              <a:solidFill>
                <a:schemeClr val="dk1"/>
              </a:solidFill>
              <a:effectLst/>
              <a:latin typeface="+mn-lt"/>
              <a:ea typeface="+mn-ea"/>
              <a:cs typeface="+mn-cs"/>
            </a:rPr>
            <a:t>職員を大量に</a:t>
          </a:r>
          <a:r>
            <a:rPr kumimoji="1" lang="ja-JP" altLang="ja-JP" sz="1300">
              <a:solidFill>
                <a:schemeClr val="dk1"/>
              </a:solidFill>
              <a:effectLst/>
              <a:latin typeface="+mn-lt"/>
              <a:ea typeface="+mn-ea"/>
              <a:cs typeface="+mn-cs"/>
            </a:rPr>
            <a:t>採用</a:t>
          </a:r>
          <a:r>
            <a:rPr kumimoji="1" lang="ja-JP" altLang="en-US" sz="1300">
              <a:solidFill>
                <a:schemeClr val="dk1"/>
              </a:solidFill>
              <a:effectLst/>
              <a:latin typeface="+mn-lt"/>
              <a:ea typeface="+mn-ea"/>
              <a:cs typeface="+mn-cs"/>
            </a:rPr>
            <a:t>したことによる職員の年齢、職位、構成の偏りや、人事評価を昇給・昇格に反映させていることなどが類似団体平均を上回っている要因と考えられる。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年齢構成の是正に向けて採用年齢の上限を見直すなどの対応を行っているが、早期退職などの影響もあり、短期間での是正は困難である。組織体制の見直し等により、適正な給与体系の構築が必要である。</a:t>
          </a:r>
          <a:endParaRPr kumimoji="1" lang="en-US" altLang="ja-JP" sz="1300">
            <a:solidFill>
              <a:schemeClr val="dk1"/>
            </a:solidFill>
            <a:effectLst/>
            <a:latin typeface="+mn-lt"/>
            <a:ea typeface="+mn-ea"/>
            <a:cs typeface="+mn-cs"/>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4" name="直線コネクタ 233"/>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5" name="テキスト ボックス 234"/>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6" name="直線コネクタ 235"/>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7" name="テキスト ボックス 236"/>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0" name="直線コネクタ 239"/>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1" name="テキスト ボックス 240"/>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2" name="直線コネクタ 241"/>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3" name="テキスト ボックス 242"/>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138430</xdr:rowOff>
    </xdr:from>
    <xdr:to>
      <xdr:col>24</xdr:col>
      <xdr:colOff>558800</xdr:colOff>
      <xdr:row>86</xdr:row>
      <xdr:rowOff>61384</xdr:rowOff>
    </xdr:to>
    <xdr:cxnSp macro="">
      <xdr:nvCxnSpPr>
        <xdr:cNvPr id="247" name="直線コネクタ 246"/>
        <xdr:cNvCxnSpPr/>
      </xdr:nvCxnSpPr>
      <xdr:spPr>
        <a:xfrm flipV="1">
          <a:off x="17018000" y="14025880"/>
          <a:ext cx="0" cy="7802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33461</xdr:rowOff>
    </xdr:from>
    <xdr:ext cx="762000" cy="259045"/>
    <xdr:sp macro="" textlink="">
      <xdr:nvSpPr>
        <xdr:cNvPr id="248" name="給与水準   （国との比較）最小値テキスト"/>
        <xdr:cNvSpPr txBox="1"/>
      </xdr:nvSpPr>
      <xdr:spPr>
        <a:xfrm>
          <a:off x="17106900" y="14778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102.5</a:t>
          </a:r>
          <a:endParaRPr kumimoji="1" lang="ja-JP" altLang="en-US" sz="1000" b="1">
            <a:latin typeface="ＭＳ Ｐゴシック"/>
          </a:endParaRPr>
        </a:p>
      </xdr:txBody>
    </xdr:sp>
    <xdr:clientData/>
  </xdr:oneCellAnchor>
  <xdr:twoCellAnchor>
    <xdr:from>
      <xdr:col>24</xdr:col>
      <xdr:colOff>469900</xdr:colOff>
      <xdr:row>86</xdr:row>
      <xdr:rowOff>61384</xdr:rowOff>
    </xdr:from>
    <xdr:to>
      <xdr:col>24</xdr:col>
      <xdr:colOff>647700</xdr:colOff>
      <xdr:row>86</xdr:row>
      <xdr:rowOff>61384</xdr:rowOff>
    </xdr:to>
    <xdr:cxnSp macro="">
      <xdr:nvCxnSpPr>
        <xdr:cNvPr id="249" name="直線コネクタ 248"/>
        <xdr:cNvCxnSpPr/>
      </xdr:nvCxnSpPr>
      <xdr:spPr>
        <a:xfrm>
          <a:off x="16929100" y="1480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53357</xdr:rowOff>
    </xdr:from>
    <xdr:ext cx="762000" cy="259045"/>
    <xdr:sp macro="" textlink="">
      <xdr:nvSpPr>
        <xdr:cNvPr id="250" name="給与水準   （国との比較）最大値テキスト"/>
        <xdr:cNvSpPr txBox="1"/>
      </xdr:nvSpPr>
      <xdr:spPr>
        <a:xfrm>
          <a:off x="17106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24</xdr:col>
      <xdr:colOff>469900</xdr:colOff>
      <xdr:row>81</xdr:row>
      <xdr:rowOff>138430</xdr:rowOff>
    </xdr:from>
    <xdr:to>
      <xdr:col>24</xdr:col>
      <xdr:colOff>647700</xdr:colOff>
      <xdr:row>81</xdr:row>
      <xdr:rowOff>138430</xdr:rowOff>
    </xdr:to>
    <xdr:cxnSp macro="">
      <xdr:nvCxnSpPr>
        <xdr:cNvPr id="251" name="直線コネクタ 250"/>
        <xdr:cNvCxnSpPr/>
      </xdr:nvCxnSpPr>
      <xdr:spPr>
        <a:xfrm>
          <a:off x="16929100" y="1402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71966</xdr:rowOff>
    </xdr:from>
    <xdr:to>
      <xdr:col>24</xdr:col>
      <xdr:colOff>558800</xdr:colOff>
      <xdr:row>85</xdr:row>
      <xdr:rowOff>128270</xdr:rowOff>
    </xdr:to>
    <xdr:cxnSp macro="">
      <xdr:nvCxnSpPr>
        <xdr:cNvPr id="252" name="直線コネクタ 251"/>
        <xdr:cNvCxnSpPr/>
      </xdr:nvCxnSpPr>
      <xdr:spPr>
        <a:xfrm>
          <a:off x="16179800" y="14645216"/>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64364</xdr:rowOff>
    </xdr:from>
    <xdr:ext cx="762000" cy="259045"/>
    <xdr:sp macro="" textlink="">
      <xdr:nvSpPr>
        <xdr:cNvPr id="253" name="給与水準   （国との比較）平均値テキスト"/>
        <xdr:cNvSpPr txBox="1"/>
      </xdr:nvSpPr>
      <xdr:spPr>
        <a:xfrm>
          <a:off x="17106900" y="14294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47837</xdr:rowOff>
    </xdr:from>
    <xdr:to>
      <xdr:col>24</xdr:col>
      <xdr:colOff>609600</xdr:colOff>
      <xdr:row>84</xdr:row>
      <xdr:rowOff>149437</xdr:rowOff>
    </xdr:to>
    <xdr:sp macro="" textlink="">
      <xdr:nvSpPr>
        <xdr:cNvPr id="254" name="フローチャート : 判断 253"/>
        <xdr:cNvSpPr/>
      </xdr:nvSpPr>
      <xdr:spPr>
        <a:xfrm>
          <a:off x="16967200" y="144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39793</xdr:rowOff>
    </xdr:from>
    <xdr:to>
      <xdr:col>23</xdr:col>
      <xdr:colOff>406400</xdr:colOff>
      <xdr:row>85</xdr:row>
      <xdr:rowOff>71966</xdr:rowOff>
    </xdr:to>
    <xdr:cxnSp macro="">
      <xdr:nvCxnSpPr>
        <xdr:cNvPr id="255" name="直線コネクタ 254"/>
        <xdr:cNvCxnSpPr/>
      </xdr:nvCxnSpPr>
      <xdr:spPr>
        <a:xfrm>
          <a:off x="15290800" y="1461304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47837</xdr:rowOff>
    </xdr:from>
    <xdr:to>
      <xdr:col>23</xdr:col>
      <xdr:colOff>457200</xdr:colOff>
      <xdr:row>84</xdr:row>
      <xdr:rowOff>149437</xdr:rowOff>
    </xdr:to>
    <xdr:sp macro="" textlink="">
      <xdr:nvSpPr>
        <xdr:cNvPr id="256" name="フローチャート : 判断 255"/>
        <xdr:cNvSpPr/>
      </xdr:nvSpPr>
      <xdr:spPr>
        <a:xfrm>
          <a:off x="16129000" y="144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159614</xdr:rowOff>
    </xdr:from>
    <xdr:ext cx="736600" cy="259045"/>
    <xdr:sp macro="" textlink="">
      <xdr:nvSpPr>
        <xdr:cNvPr id="257" name="テキスト ボックス 256"/>
        <xdr:cNvSpPr txBox="1"/>
      </xdr:nvSpPr>
      <xdr:spPr>
        <a:xfrm>
          <a:off x="15798800" y="14218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15663</xdr:rowOff>
    </xdr:from>
    <xdr:to>
      <xdr:col>22</xdr:col>
      <xdr:colOff>203200</xdr:colOff>
      <xdr:row>85</xdr:row>
      <xdr:rowOff>39793</xdr:rowOff>
    </xdr:to>
    <xdr:cxnSp macro="">
      <xdr:nvCxnSpPr>
        <xdr:cNvPr id="258" name="直線コネクタ 257"/>
        <xdr:cNvCxnSpPr/>
      </xdr:nvCxnSpPr>
      <xdr:spPr>
        <a:xfrm>
          <a:off x="14401800" y="1458891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171027</xdr:rowOff>
    </xdr:from>
    <xdr:to>
      <xdr:col>22</xdr:col>
      <xdr:colOff>254000</xdr:colOff>
      <xdr:row>84</xdr:row>
      <xdr:rowOff>101177</xdr:rowOff>
    </xdr:to>
    <xdr:sp macro="" textlink="">
      <xdr:nvSpPr>
        <xdr:cNvPr id="259" name="フローチャート : 判断 258"/>
        <xdr:cNvSpPr/>
      </xdr:nvSpPr>
      <xdr:spPr>
        <a:xfrm>
          <a:off x="15240000" y="1440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111354</xdr:rowOff>
    </xdr:from>
    <xdr:ext cx="762000" cy="259045"/>
    <xdr:sp macro="" textlink="">
      <xdr:nvSpPr>
        <xdr:cNvPr id="260" name="テキスト ボックス 259"/>
        <xdr:cNvSpPr txBox="1"/>
      </xdr:nvSpPr>
      <xdr:spPr>
        <a:xfrm>
          <a:off x="14909800" y="1417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15663</xdr:rowOff>
    </xdr:from>
    <xdr:to>
      <xdr:col>21</xdr:col>
      <xdr:colOff>0</xdr:colOff>
      <xdr:row>89</xdr:row>
      <xdr:rowOff>21589</xdr:rowOff>
    </xdr:to>
    <xdr:cxnSp macro="">
      <xdr:nvCxnSpPr>
        <xdr:cNvPr id="261" name="直線コネクタ 260"/>
        <xdr:cNvCxnSpPr/>
      </xdr:nvCxnSpPr>
      <xdr:spPr>
        <a:xfrm flipV="1">
          <a:off x="13512800" y="14588913"/>
          <a:ext cx="889000" cy="691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171027</xdr:rowOff>
    </xdr:from>
    <xdr:to>
      <xdr:col>21</xdr:col>
      <xdr:colOff>50800</xdr:colOff>
      <xdr:row>84</xdr:row>
      <xdr:rowOff>101177</xdr:rowOff>
    </xdr:to>
    <xdr:sp macro="" textlink="">
      <xdr:nvSpPr>
        <xdr:cNvPr id="262" name="フローチャート : 判断 261"/>
        <xdr:cNvSpPr/>
      </xdr:nvSpPr>
      <xdr:spPr>
        <a:xfrm>
          <a:off x="14351000" y="1440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111354</xdr:rowOff>
    </xdr:from>
    <xdr:ext cx="762000" cy="259045"/>
    <xdr:sp macro="" textlink="">
      <xdr:nvSpPr>
        <xdr:cNvPr id="263" name="テキスト ボックス 262"/>
        <xdr:cNvSpPr txBox="1"/>
      </xdr:nvSpPr>
      <xdr:spPr>
        <a:xfrm>
          <a:off x="14020800" y="1417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120650</xdr:rowOff>
    </xdr:from>
    <xdr:to>
      <xdr:col>19</xdr:col>
      <xdr:colOff>533400</xdr:colOff>
      <xdr:row>88</xdr:row>
      <xdr:rowOff>50800</xdr:rowOff>
    </xdr:to>
    <xdr:sp macro="" textlink="">
      <xdr:nvSpPr>
        <xdr:cNvPr id="264" name="フローチャート : 判断 263"/>
        <xdr:cNvSpPr/>
      </xdr:nvSpPr>
      <xdr:spPr>
        <a:xfrm>
          <a:off x="13462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60977</xdr:rowOff>
    </xdr:from>
    <xdr:ext cx="762000" cy="259045"/>
    <xdr:sp macro="" textlink="">
      <xdr:nvSpPr>
        <xdr:cNvPr id="265" name="テキスト ボックス 264"/>
        <xdr:cNvSpPr txBox="1"/>
      </xdr:nvSpPr>
      <xdr:spPr>
        <a:xfrm>
          <a:off x="13131800" y="148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77470</xdr:rowOff>
    </xdr:from>
    <xdr:to>
      <xdr:col>24</xdr:col>
      <xdr:colOff>609600</xdr:colOff>
      <xdr:row>86</xdr:row>
      <xdr:rowOff>7620</xdr:rowOff>
    </xdr:to>
    <xdr:sp macro="" textlink="">
      <xdr:nvSpPr>
        <xdr:cNvPr id="271" name="円/楕円 270"/>
        <xdr:cNvSpPr/>
      </xdr:nvSpPr>
      <xdr:spPr>
        <a:xfrm>
          <a:off x="169672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144797</xdr:rowOff>
    </xdr:from>
    <xdr:ext cx="762000" cy="259045"/>
    <xdr:sp macro="" textlink="">
      <xdr:nvSpPr>
        <xdr:cNvPr id="272" name="給与水準   （国との比較）該当値テキスト"/>
        <xdr:cNvSpPr txBox="1"/>
      </xdr:nvSpPr>
      <xdr:spPr>
        <a:xfrm>
          <a:off x="17106900" y="1454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101.2</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21166</xdr:rowOff>
    </xdr:from>
    <xdr:to>
      <xdr:col>23</xdr:col>
      <xdr:colOff>457200</xdr:colOff>
      <xdr:row>85</xdr:row>
      <xdr:rowOff>122766</xdr:rowOff>
    </xdr:to>
    <xdr:sp macro="" textlink="">
      <xdr:nvSpPr>
        <xdr:cNvPr id="273" name="円/楕円 272"/>
        <xdr:cNvSpPr/>
      </xdr:nvSpPr>
      <xdr:spPr>
        <a:xfrm>
          <a:off x="16129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107543</xdr:rowOff>
    </xdr:from>
    <xdr:ext cx="736600" cy="259045"/>
    <xdr:sp macro="" textlink="">
      <xdr:nvSpPr>
        <xdr:cNvPr id="274" name="テキスト ボックス 273"/>
        <xdr:cNvSpPr txBox="1"/>
      </xdr:nvSpPr>
      <xdr:spPr>
        <a:xfrm>
          <a:off x="15798800" y="14680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160443</xdr:rowOff>
    </xdr:from>
    <xdr:to>
      <xdr:col>22</xdr:col>
      <xdr:colOff>254000</xdr:colOff>
      <xdr:row>85</xdr:row>
      <xdr:rowOff>90593</xdr:rowOff>
    </xdr:to>
    <xdr:sp macro="" textlink="">
      <xdr:nvSpPr>
        <xdr:cNvPr id="275" name="円/楕円 274"/>
        <xdr:cNvSpPr/>
      </xdr:nvSpPr>
      <xdr:spPr>
        <a:xfrm>
          <a:off x="15240000" y="1456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75370</xdr:rowOff>
    </xdr:from>
    <xdr:ext cx="762000" cy="259045"/>
    <xdr:sp macro="" textlink="">
      <xdr:nvSpPr>
        <xdr:cNvPr id="276" name="テキスト ボックス 275"/>
        <xdr:cNvSpPr txBox="1"/>
      </xdr:nvSpPr>
      <xdr:spPr>
        <a:xfrm>
          <a:off x="14909800" y="1464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136313</xdr:rowOff>
    </xdr:from>
    <xdr:to>
      <xdr:col>21</xdr:col>
      <xdr:colOff>50800</xdr:colOff>
      <xdr:row>85</xdr:row>
      <xdr:rowOff>66463</xdr:rowOff>
    </xdr:to>
    <xdr:sp macro="" textlink="">
      <xdr:nvSpPr>
        <xdr:cNvPr id="277" name="円/楕円 276"/>
        <xdr:cNvSpPr/>
      </xdr:nvSpPr>
      <xdr:spPr>
        <a:xfrm>
          <a:off x="14351000" y="1453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51240</xdr:rowOff>
    </xdr:from>
    <xdr:ext cx="762000" cy="259045"/>
    <xdr:sp macro="" textlink="">
      <xdr:nvSpPr>
        <xdr:cNvPr id="278" name="テキスト ボックス 277"/>
        <xdr:cNvSpPr txBox="1"/>
      </xdr:nvSpPr>
      <xdr:spPr>
        <a:xfrm>
          <a:off x="14020800" y="1462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142239</xdr:rowOff>
    </xdr:from>
    <xdr:to>
      <xdr:col>19</xdr:col>
      <xdr:colOff>533400</xdr:colOff>
      <xdr:row>89</xdr:row>
      <xdr:rowOff>72389</xdr:rowOff>
    </xdr:to>
    <xdr:sp macro="" textlink="">
      <xdr:nvSpPr>
        <xdr:cNvPr id="279" name="円/楕円 278"/>
        <xdr:cNvSpPr/>
      </xdr:nvSpPr>
      <xdr:spPr>
        <a:xfrm>
          <a:off x="13462000" y="1522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57166</xdr:rowOff>
    </xdr:from>
    <xdr:ext cx="762000" cy="259045"/>
    <xdr:sp macro="" textlink="">
      <xdr:nvSpPr>
        <xdr:cNvPr id="280" name="テキスト ボックス 279"/>
        <xdr:cNvSpPr txBox="1"/>
      </xdr:nvSpPr>
      <xdr:spPr>
        <a:xfrm>
          <a:off x="13131800" y="15316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[5.89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退職者数と新規採用者数の差により前年度から減少となった。</a:t>
          </a:r>
          <a:endParaRPr kumimoji="1" lang="en-US" altLang="ja-JP" sz="1200">
            <a:latin typeface="ＭＳ Ｐゴシック"/>
          </a:endParaRPr>
        </a:p>
        <a:p>
          <a:r>
            <a:rPr kumimoji="1" lang="ja-JP" altLang="en-US" sz="1200">
              <a:latin typeface="ＭＳ Ｐゴシック"/>
            </a:rPr>
            <a:t>　定員管理指針に基づき、指定管理者制度の導入など民間委託の推進や業務の効率化を図るとともに、ごみ処理や消防業務などを一部事務組合により実施していることから、類似団体平均を下回っている状況である。</a:t>
          </a:r>
          <a:endParaRPr kumimoji="1" lang="en-US" altLang="ja-JP" sz="1200">
            <a:latin typeface="ＭＳ Ｐゴシック"/>
          </a:endParaRPr>
        </a:p>
        <a:p>
          <a:r>
            <a:rPr kumimoji="1" lang="ja-JP" altLang="en-US" sz="1200">
              <a:latin typeface="ＭＳ Ｐゴシック"/>
            </a:rPr>
            <a:t>　今後は、昭和</a:t>
          </a:r>
          <a:r>
            <a:rPr kumimoji="1" lang="en-US" altLang="ja-JP" sz="1200">
              <a:latin typeface="ＭＳ Ｐゴシック"/>
            </a:rPr>
            <a:t>50</a:t>
          </a:r>
          <a:r>
            <a:rPr kumimoji="1" lang="ja-JP" altLang="en-US" sz="1200">
              <a:latin typeface="ＭＳ Ｐゴシック"/>
            </a:rPr>
            <a:t>年代のニュータウン開発による人口増に合わせて大量に採用された職員が定年期を迎えることから、職員の補充が必要となるが、定員管理指針や行政経営指針に基づく計画的な採用や民間の活用など、適正な職員配置に努める必要がある。</a:t>
          </a:r>
          <a:endParaRPr kumimoji="1" lang="en-US" altLang="ja-JP" sz="12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7" name="直線コネクタ 296"/>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8" name="テキスト ボックス 297"/>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9" name="直線コネクタ 298"/>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0" name="テキスト ボックス 299"/>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1" name="直線コネクタ 300"/>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2" name="テキスト ボックス 301"/>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3" name="直線コネクタ 302"/>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4" name="テキスト ボックス 303"/>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5" name="直線コネクタ 304"/>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6" name="テキスト ボックス 305"/>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2329</xdr:rowOff>
    </xdr:from>
    <xdr:to>
      <xdr:col>24</xdr:col>
      <xdr:colOff>558800</xdr:colOff>
      <xdr:row>67</xdr:row>
      <xdr:rowOff>25718</xdr:rowOff>
    </xdr:to>
    <xdr:cxnSp macro="">
      <xdr:nvCxnSpPr>
        <xdr:cNvPr id="310" name="直線コネクタ 309"/>
        <xdr:cNvCxnSpPr/>
      </xdr:nvCxnSpPr>
      <xdr:spPr>
        <a:xfrm flipV="1">
          <a:off x="17018000" y="9946429"/>
          <a:ext cx="0" cy="15664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169245</xdr:rowOff>
    </xdr:from>
    <xdr:ext cx="762000" cy="259045"/>
    <xdr:sp macro="" textlink="">
      <xdr:nvSpPr>
        <xdr:cNvPr id="311" name="定員管理の状況最小値テキスト"/>
        <xdr:cNvSpPr txBox="1"/>
      </xdr:nvSpPr>
      <xdr:spPr>
        <a:xfrm>
          <a:off x="17106900" y="1148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11.57</a:t>
          </a:r>
          <a:endParaRPr kumimoji="1" lang="ja-JP" altLang="en-US" sz="1000" b="1">
            <a:latin typeface="ＭＳ Ｐゴシック"/>
          </a:endParaRPr>
        </a:p>
      </xdr:txBody>
    </xdr:sp>
    <xdr:clientData/>
  </xdr:oneCellAnchor>
  <xdr:twoCellAnchor>
    <xdr:from>
      <xdr:col>24</xdr:col>
      <xdr:colOff>469900</xdr:colOff>
      <xdr:row>67</xdr:row>
      <xdr:rowOff>25718</xdr:rowOff>
    </xdr:from>
    <xdr:to>
      <xdr:col>24</xdr:col>
      <xdr:colOff>647700</xdr:colOff>
      <xdr:row>67</xdr:row>
      <xdr:rowOff>25718</xdr:rowOff>
    </xdr:to>
    <xdr:cxnSp macro="">
      <xdr:nvCxnSpPr>
        <xdr:cNvPr id="312" name="直線コネクタ 311"/>
        <xdr:cNvCxnSpPr/>
      </xdr:nvCxnSpPr>
      <xdr:spPr>
        <a:xfrm>
          <a:off x="16929100" y="1151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88706</xdr:rowOff>
    </xdr:from>
    <xdr:ext cx="762000" cy="259045"/>
    <xdr:sp macro="" textlink="">
      <xdr:nvSpPr>
        <xdr:cNvPr id="313" name="定員管理の状況最大値テキスト"/>
        <xdr:cNvSpPr txBox="1"/>
      </xdr:nvSpPr>
      <xdr:spPr>
        <a:xfrm>
          <a:off x="17106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24</xdr:col>
      <xdr:colOff>469900</xdr:colOff>
      <xdr:row>58</xdr:row>
      <xdr:rowOff>2329</xdr:rowOff>
    </xdr:from>
    <xdr:to>
      <xdr:col>24</xdr:col>
      <xdr:colOff>647700</xdr:colOff>
      <xdr:row>58</xdr:row>
      <xdr:rowOff>2329</xdr:rowOff>
    </xdr:to>
    <xdr:cxnSp macro="">
      <xdr:nvCxnSpPr>
        <xdr:cNvPr id="314" name="直線コネクタ 313"/>
        <xdr:cNvCxnSpPr/>
      </xdr:nvCxnSpPr>
      <xdr:spPr>
        <a:xfrm>
          <a:off x="16929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83714</xdr:rowOff>
    </xdr:from>
    <xdr:to>
      <xdr:col>24</xdr:col>
      <xdr:colOff>558800</xdr:colOff>
      <xdr:row>60</xdr:row>
      <xdr:rowOff>105833</xdr:rowOff>
    </xdr:to>
    <xdr:cxnSp macro="">
      <xdr:nvCxnSpPr>
        <xdr:cNvPr id="315" name="直線コネクタ 314"/>
        <xdr:cNvCxnSpPr/>
      </xdr:nvCxnSpPr>
      <xdr:spPr>
        <a:xfrm flipV="1">
          <a:off x="16179800" y="10370714"/>
          <a:ext cx="8382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75371</xdr:rowOff>
    </xdr:from>
    <xdr:ext cx="762000" cy="259045"/>
    <xdr:sp macro="" textlink="">
      <xdr:nvSpPr>
        <xdr:cNvPr id="316" name="定員管理の状況平均値テキスト"/>
        <xdr:cNvSpPr txBox="1"/>
      </xdr:nvSpPr>
      <xdr:spPr>
        <a:xfrm>
          <a:off x="17106900" y="10362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103294</xdr:rowOff>
    </xdr:from>
    <xdr:to>
      <xdr:col>24</xdr:col>
      <xdr:colOff>609600</xdr:colOff>
      <xdr:row>61</xdr:row>
      <xdr:rowOff>33444</xdr:rowOff>
    </xdr:to>
    <xdr:sp macro="" textlink="">
      <xdr:nvSpPr>
        <xdr:cNvPr id="317" name="フローチャート : 判断 316"/>
        <xdr:cNvSpPr/>
      </xdr:nvSpPr>
      <xdr:spPr>
        <a:xfrm>
          <a:off x="169672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87736</xdr:rowOff>
    </xdr:from>
    <xdr:to>
      <xdr:col>23</xdr:col>
      <xdr:colOff>406400</xdr:colOff>
      <xdr:row>60</xdr:row>
      <xdr:rowOff>105833</xdr:rowOff>
    </xdr:to>
    <xdr:cxnSp macro="">
      <xdr:nvCxnSpPr>
        <xdr:cNvPr id="318" name="直線コネクタ 317"/>
        <xdr:cNvCxnSpPr/>
      </xdr:nvCxnSpPr>
      <xdr:spPr>
        <a:xfrm>
          <a:off x="15290800" y="10374736"/>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79163</xdr:rowOff>
    </xdr:from>
    <xdr:to>
      <xdr:col>23</xdr:col>
      <xdr:colOff>457200</xdr:colOff>
      <xdr:row>61</xdr:row>
      <xdr:rowOff>9313</xdr:rowOff>
    </xdr:to>
    <xdr:sp macro="" textlink="">
      <xdr:nvSpPr>
        <xdr:cNvPr id="319" name="フローチャート : 判断 318"/>
        <xdr:cNvSpPr/>
      </xdr:nvSpPr>
      <xdr:spPr>
        <a:xfrm>
          <a:off x="16129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165540</xdr:rowOff>
    </xdr:from>
    <xdr:ext cx="736600" cy="259045"/>
    <xdr:sp macro="" textlink="">
      <xdr:nvSpPr>
        <xdr:cNvPr id="320" name="テキスト ボックス 319"/>
        <xdr:cNvSpPr txBox="1"/>
      </xdr:nvSpPr>
      <xdr:spPr>
        <a:xfrm>
          <a:off x="15798800" y="10452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87736</xdr:rowOff>
    </xdr:from>
    <xdr:to>
      <xdr:col>22</xdr:col>
      <xdr:colOff>203200</xdr:colOff>
      <xdr:row>60</xdr:row>
      <xdr:rowOff>101812</xdr:rowOff>
    </xdr:to>
    <xdr:cxnSp macro="">
      <xdr:nvCxnSpPr>
        <xdr:cNvPr id="321" name="直線コネクタ 320"/>
        <xdr:cNvCxnSpPr/>
      </xdr:nvCxnSpPr>
      <xdr:spPr>
        <a:xfrm flipV="1">
          <a:off x="14401800" y="10374736"/>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110807</xdr:rowOff>
    </xdr:from>
    <xdr:to>
      <xdr:col>22</xdr:col>
      <xdr:colOff>254000</xdr:colOff>
      <xdr:row>62</xdr:row>
      <xdr:rowOff>40957</xdr:rowOff>
    </xdr:to>
    <xdr:sp macro="" textlink="">
      <xdr:nvSpPr>
        <xdr:cNvPr id="322" name="フローチャート : 判断 321"/>
        <xdr:cNvSpPr/>
      </xdr:nvSpPr>
      <xdr:spPr>
        <a:xfrm>
          <a:off x="15240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25734</xdr:rowOff>
    </xdr:from>
    <xdr:ext cx="762000" cy="259045"/>
    <xdr:sp macro="" textlink="">
      <xdr:nvSpPr>
        <xdr:cNvPr id="323" name="テキスト ボックス 322"/>
        <xdr:cNvSpPr txBox="1"/>
      </xdr:nvSpPr>
      <xdr:spPr>
        <a:xfrm>
          <a:off x="14909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97790</xdr:rowOff>
    </xdr:from>
    <xdr:to>
      <xdr:col>21</xdr:col>
      <xdr:colOff>0</xdr:colOff>
      <xdr:row>60</xdr:row>
      <xdr:rowOff>101812</xdr:rowOff>
    </xdr:to>
    <xdr:cxnSp macro="">
      <xdr:nvCxnSpPr>
        <xdr:cNvPr id="324" name="直線コネクタ 323"/>
        <xdr:cNvCxnSpPr/>
      </xdr:nvCxnSpPr>
      <xdr:spPr>
        <a:xfrm>
          <a:off x="13512800" y="10384790"/>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118851</xdr:rowOff>
    </xdr:from>
    <xdr:to>
      <xdr:col>21</xdr:col>
      <xdr:colOff>50800</xdr:colOff>
      <xdr:row>62</xdr:row>
      <xdr:rowOff>49001</xdr:rowOff>
    </xdr:to>
    <xdr:sp macro="" textlink="">
      <xdr:nvSpPr>
        <xdr:cNvPr id="325" name="フローチャート : 判断 324"/>
        <xdr:cNvSpPr/>
      </xdr:nvSpPr>
      <xdr:spPr>
        <a:xfrm>
          <a:off x="14351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33778</xdr:rowOff>
    </xdr:from>
    <xdr:ext cx="762000" cy="259045"/>
    <xdr:sp macro="" textlink="">
      <xdr:nvSpPr>
        <xdr:cNvPr id="326" name="テキスト ボックス 325"/>
        <xdr:cNvSpPr txBox="1"/>
      </xdr:nvSpPr>
      <xdr:spPr>
        <a:xfrm>
          <a:off x="14020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134938</xdr:rowOff>
    </xdr:from>
    <xdr:to>
      <xdr:col>19</xdr:col>
      <xdr:colOff>533400</xdr:colOff>
      <xdr:row>62</xdr:row>
      <xdr:rowOff>65088</xdr:rowOff>
    </xdr:to>
    <xdr:sp macro="" textlink="">
      <xdr:nvSpPr>
        <xdr:cNvPr id="327" name="フローチャート : 判断 326"/>
        <xdr:cNvSpPr/>
      </xdr:nvSpPr>
      <xdr:spPr>
        <a:xfrm>
          <a:off x="13462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49865</xdr:rowOff>
    </xdr:from>
    <xdr:ext cx="762000" cy="259045"/>
    <xdr:sp macro="" textlink="">
      <xdr:nvSpPr>
        <xdr:cNvPr id="328" name="テキスト ボックス 327"/>
        <xdr:cNvSpPr txBox="1"/>
      </xdr:nvSpPr>
      <xdr:spPr>
        <a:xfrm>
          <a:off x="13131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32914</xdr:rowOff>
    </xdr:from>
    <xdr:to>
      <xdr:col>24</xdr:col>
      <xdr:colOff>609600</xdr:colOff>
      <xdr:row>60</xdr:row>
      <xdr:rowOff>134514</xdr:rowOff>
    </xdr:to>
    <xdr:sp macro="" textlink="">
      <xdr:nvSpPr>
        <xdr:cNvPr id="334" name="円/楕円 333"/>
        <xdr:cNvSpPr/>
      </xdr:nvSpPr>
      <xdr:spPr>
        <a:xfrm>
          <a:off x="16967200" y="1031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49441</xdr:rowOff>
    </xdr:from>
    <xdr:ext cx="762000" cy="259045"/>
    <xdr:sp macro="" textlink="">
      <xdr:nvSpPr>
        <xdr:cNvPr id="335" name="定員管理の状況該当値テキスト"/>
        <xdr:cNvSpPr txBox="1"/>
      </xdr:nvSpPr>
      <xdr:spPr>
        <a:xfrm>
          <a:off x="17106900" y="10164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5.89</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55033</xdr:rowOff>
    </xdr:from>
    <xdr:to>
      <xdr:col>23</xdr:col>
      <xdr:colOff>457200</xdr:colOff>
      <xdr:row>60</xdr:row>
      <xdr:rowOff>156633</xdr:rowOff>
    </xdr:to>
    <xdr:sp macro="" textlink="">
      <xdr:nvSpPr>
        <xdr:cNvPr id="336" name="円/楕円 335"/>
        <xdr:cNvSpPr/>
      </xdr:nvSpPr>
      <xdr:spPr>
        <a:xfrm>
          <a:off x="16129000" y="1034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166810</xdr:rowOff>
    </xdr:from>
    <xdr:ext cx="736600" cy="259045"/>
    <xdr:sp macro="" textlink="">
      <xdr:nvSpPr>
        <xdr:cNvPr id="337" name="テキスト ボックス 336"/>
        <xdr:cNvSpPr txBox="1"/>
      </xdr:nvSpPr>
      <xdr:spPr>
        <a:xfrm>
          <a:off x="15798800" y="10110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6.00</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36936</xdr:rowOff>
    </xdr:from>
    <xdr:to>
      <xdr:col>22</xdr:col>
      <xdr:colOff>254000</xdr:colOff>
      <xdr:row>60</xdr:row>
      <xdr:rowOff>138536</xdr:rowOff>
    </xdr:to>
    <xdr:sp macro="" textlink="">
      <xdr:nvSpPr>
        <xdr:cNvPr id="338" name="円/楕円 337"/>
        <xdr:cNvSpPr/>
      </xdr:nvSpPr>
      <xdr:spPr>
        <a:xfrm>
          <a:off x="15240000" y="10323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148713</xdr:rowOff>
    </xdr:from>
    <xdr:ext cx="762000" cy="259045"/>
    <xdr:sp macro="" textlink="">
      <xdr:nvSpPr>
        <xdr:cNvPr id="339" name="テキスト ボックス 338"/>
        <xdr:cNvSpPr txBox="1"/>
      </xdr:nvSpPr>
      <xdr:spPr>
        <a:xfrm>
          <a:off x="14909800" y="1009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5.91</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51012</xdr:rowOff>
    </xdr:from>
    <xdr:to>
      <xdr:col>21</xdr:col>
      <xdr:colOff>50800</xdr:colOff>
      <xdr:row>60</xdr:row>
      <xdr:rowOff>152612</xdr:rowOff>
    </xdr:to>
    <xdr:sp macro="" textlink="">
      <xdr:nvSpPr>
        <xdr:cNvPr id="340" name="円/楕円 339"/>
        <xdr:cNvSpPr/>
      </xdr:nvSpPr>
      <xdr:spPr>
        <a:xfrm>
          <a:off x="14351000" y="1033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162789</xdr:rowOff>
    </xdr:from>
    <xdr:ext cx="762000" cy="259045"/>
    <xdr:sp macro="" textlink="">
      <xdr:nvSpPr>
        <xdr:cNvPr id="341" name="テキスト ボックス 340"/>
        <xdr:cNvSpPr txBox="1"/>
      </xdr:nvSpPr>
      <xdr:spPr>
        <a:xfrm>
          <a:off x="14020800" y="10106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5.98</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46990</xdr:rowOff>
    </xdr:from>
    <xdr:to>
      <xdr:col>19</xdr:col>
      <xdr:colOff>533400</xdr:colOff>
      <xdr:row>60</xdr:row>
      <xdr:rowOff>148590</xdr:rowOff>
    </xdr:to>
    <xdr:sp macro="" textlink="">
      <xdr:nvSpPr>
        <xdr:cNvPr id="342" name="円/楕円 341"/>
        <xdr:cNvSpPr/>
      </xdr:nvSpPr>
      <xdr:spPr>
        <a:xfrm>
          <a:off x="13462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158767</xdr:rowOff>
    </xdr:from>
    <xdr:ext cx="762000" cy="259045"/>
    <xdr:sp macro="" textlink="">
      <xdr:nvSpPr>
        <xdr:cNvPr id="343" name="テキスト ボックス 342"/>
        <xdr:cNvSpPr txBox="1"/>
      </xdr:nvSpPr>
      <xdr:spPr>
        <a:xfrm>
          <a:off x="13131800" y="1010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平成</a:t>
          </a:r>
          <a:r>
            <a:rPr kumimoji="1" lang="en-US" altLang="ja-JP" sz="1200">
              <a:latin typeface="ＭＳ Ｐゴシック"/>
            </a:rPr>
            <a:t>27</a:t>
          </a:r>
          <a:r>
            <a:rPr kumimoji="1" lang="ja-JP" altLang="en-US" sz="1200">
              <a:latin typeface="ＭＳ Ｐゴシック"/>
            </a:rPr>
            <a:t>年度に比べて</a:t>
          </a:r>
          <a:r>
            <a:rPr kumimoji="1" lang="en-US" altLang="ja-JP" sz="1200">
              <a:latin typeface="ＭＳ Ｐゴシック"/>
            </a:rPr>
            <a:t>0.9</a:t>
          </a:r>
          <a:r>
            <a:rPr kumimoji="1" lang="ja-JP" altLang="en-US" sz="1200">
              <a:latin typeface="ＭＳ Ｐゴシック"/>
            </a:rPr>
            <a:t>ポイント減少し、類似団体平均より</a:t>
          </a:r>
          <a:r>
            <a:rPr kumimoji="1" lang="en-US" altLang="ja-JP" sz="1200">
              <a:latin typeface="ＭＳ Ｐゴシック"/>
            </a:rPr>
            <a:t>5.8</a:t>
          </a:r>
          <a:r>
            <a:rPr kumimoji="1" lang="ja-JP" altLang="en-US" sz="1200">
              <a:latin typeface="ＭＳ Ｐゴシック"/>
            </a:rPr>
            <a:t>ポイント下回っている。</a:t>
          </a:r>
          <a:endParaRPr kumimoji="1" lang="en-US" altLang="ja-JP" sz="1200">
            <a:latin typeface="ＭＳ Ｐゴシック"/>
          </a:endParaRPr>
        </a:p>
        <a:p>
          <a:r>
            <a:rPr kumimoji="1" lang="ja-JP" altLang="en-US" sz="1200">
              <a:latin typeface="ＭＳ Ｐゴシック"/>
            </a:rPr>
            <a:t>　これは、一部事務組合における地方債の償還が進み、組合への負担金のうち地方債償還分が減少したためである。</a:t>
          </a:r>
          <a:endParaRPr kumimoji="1" lang="en-US" altLang="ja-JP" sz="1200">
            <a:latin typeface="ＭＳ Ｐゴシック"/>
          </a:endParaRPr>
        </a:p>
        <a:p>
          <a:r>
            <a:rPr kumimoji="1" lang="ja-JP" altLang="en-US" sz="1200">
              <a:latin typeface="ＭＳ Ｐゴシック"/>
            </a:rPr>
            <a:t>　経年でも減少傾向にあるものの、小中学校における大規模改修工事に係る地方債の元金償還が開始となり、平成</a:t>
          </a:r>
          <a:r>
            <a:rPr kumimoji="1" lang="en-US" altLang="ja-JP" sz="1200">
              <a:latin typeface="ＭＳ Ｐゴシック"/>
            </a:rPr>
            <a:t>28</a:t>
          </a:r>
          <a:r>
            <a:rPr kumimoji="1" lang="ja-JP" altLang="en-US" sz="1200">
              <a:latin typeface="ＭＳ Ｐゴシック"/>
            </a:rPr>
            <a:t>年度の単年度の数値は増加しており、今後も大規模事業に係る地方債の元金償還が始まることから、事業実施の段階で必要性を精査し、将来負担の抑制に努める必要がある。</a:t>
          </a: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0" name="直線コネクタ 359"/>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1" name="テキスト ボックス 360"/>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2" name="直線コネクタ 36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3" name="テキスト ボックス 36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4" name="直線コネクタ 363"/>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5" name="テキスト ボックス 364"/>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46672</xdr:rowOff>
    </xdr:from>
    <xdr:to>
      <xdr:col>24</xdr:col>
      <xdr:colOff>558800</xdr:colOff>
      <xdr:row>43</xdr:row>
      <xdr:rowOff>155575</xdr:rowOff>
    </xdr:to>
    <xdr:cxnSp macro="">
      <xdr:nvCxnSpPr>
        <xdr:cNvPr id="368" name="直線コネクタ 367"/>
        <xdr:cNvCxnSpPr/>
      </xdr:nvCxnSpPr>
      <xdr:spPr>
        <a:xfrm flipV="1">
          <a:off x="17018000" y="6218872"/>
          <a:ext cx="0" cy="13090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127652</xdr:rowOff>
    </xdr:from>
    <xdr:ext cx="762000" cy="259045"/>
    <xdr:sp macro="" textlink="">
      <xdr:nvSpPr>
        <xdr:cNvPr id="369" name="公債費負担の状況最小値テキスト"/>
        <xdr:cNvSpPr txBox="1"/>
      </xdr:nvSpPr>
      <xdr:spPr>
        <a:xfrm>
          <a:off x="17106900" y="750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24</xdr:col>
      <xdr:colOff>469900</xdr:colOff>
      <xdr:row>43</xdr:row>
      <xdr:rowOff>155575</xdr:rowOff>
    </xdr:from>
    <xdr:to>
      <xdr:col>24</xdr:col>
      <xdr:colOff>647700</xdr:colOff>
      <xdr:row>43</xdr:row>
      <xdr:rowOff>155575</xdr:rowOff>
    </xdr:to>
    <xdr:cxnSp macro="">
      <xdr:nvCxnSpPr>
        <xdr:cNvPr id="370" name="直線コネクタ 369"/>
        <xdr:cNvCxnSpPr/>
      </xdr:nvCxnSpPr>
      <xdr:spPr>
        <a:xfrm>
          <a:off x="16929100" y="752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133049</xdr:rowOff>
    </xdr:from>
    <xdr:ext cx="762000" cy="259045"/>
    <xdr:sp macro="" textlink="">
      <xdr:nvSpPr>
        <xdr:cNvPr id="371" name="公債費負担の状況最大値テキスト"/>
        <xdr:cNvSpPr txBox="1"/>
      </xdr:nvSpPr>
      <xdr:spPr>
        <a:xfrm>
          <a:off x="17106900" y="59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36</xdr:row>
      <xdr:rowOff>46672</xdr:rowOff>
    </xdr:from>
    <xdr:to>
      <xdr:col>24</xdr:col>
      <xdr:colOff>647700</xdr:colOff>
      <xdr:row>36</xdr:row>
      <xdr:rowOff>46672</xdr:rowOff>
    </xdr:to>
    <xdr:cxnSp macro="">
      <xdr:nvCxnSpPr>
        <xdr:cNvPr id="372" name="直線コネクタ 371"/>
        <xdr:cNvCxnSpPr/>
      </xdr:nvCxnSpPr>
      <xdr:spPr>
        <a:xfrm>
          <a:off x="16929100" y="62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104458</xdr:rowOff>
    </xdr:from>
    <xdr:to>
      <xdr:col>24</xdr:col>
      <xdr:colOff>558800</xdr:colOff>
      <xdr:row>37</xdr:row>
      <xdr:rowOff>158750</xdr:rowOff>
    </xdr:to>
    <xdr:cxnSp macro="">
      <xdr:nvCxnSpPr>
        <xdr:cNvPr id="373" name="直線コネクタ 372"/>
        <xdr:cNvCxnSpPr/>
      </xdr:nvCxnSpPr>
      <xdr:spPr>
        <a:xfrm flipV="1">
          <a:off x="16179800" y="6448108"/>
          <a:ext cx="8382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32720</xdr:rowOff>
    </xdr:from>
    <xdr:ext cx="762000" cy="259045"/>
    <xdr:sp macro="" textlink="">
      <xdr:nvSpPr>
        <xdr:cNvPr id="374" name="公債費負担の状況平均値テキスト"/>
        <xdr:cNvSpPr txBox="1"/>
      </xdr:nvSpPr>
      <xdr:spPr>
        <a:xfrm>
          <a:off x="17106900" y="67192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60643</xdr:rowOff>
    </xdr:from>
    <xdr:to>
      <xdr:col>24</xdr:col>
      <xdr:colOff>609600</xdr:colOff>
      <xdr:row>39</xdr:row>
      <xdr:rowOff>162243</xdr:rowOff>
    </xdr:to>
    <xdr:sp macro="" textlink="">
      <xdr:nvSpPr>
        <xdr:cNvPr id="375" name="フローチャート : 判断 374"/>
        <xdr:cNvSpPr/>
      </xdr:nvSpPr>
      <xdr:spPr>
        <a:xfrm>
          <a:off x="16967200" y="674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158750</xdr:rowOff>
    </xdr:from>
    <xdr:to>
      <xdr:col>23</xdr:col>
      <xdr:colOff>406400</xdr:colOff>
      <xdr:row>38</xdr:row>
      <xdr:rowOff>41593</xdr:rowOff>
    </xdr:to>
    <xdr:cxnSp macro="">
      <xdr:nvCxnSpPr>
        <xdr:cNvPr id="376" name="直線コネクタ 375"/>
        <xdr:cNvCxnSpPr/>
      </xdr:nvCxnSpPr>
      <xdr:spPr>
        <a:xfrm flipV="1">
          <a:off x="15290800" y="6502400"/>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66675</xdr:rowOff>
    </xdr:from>
    <xdr:to>
      <xdr:col>23</xdr:col>
      <xdr:colOff>457200</xdr:colOff>
      <xdr:row>39</xdr:row>
      <xdr:rowOff>168275</xdr:rowOff>
    </xdr:to>
    <xdr:sp macro="" textlink="">
      <xdr:nvSpPr>
        <xdr:cNvPr id="377" name="フローチャート : 判断 376"/>
        <xdr:cNvSpPr/>
      </xdr:nvSpPr>
      <xdr:spPr>
        <a:xfrm>
          <a:off x="161290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153052</xdr:rowOff>
    </xdr:from>
    <xdr:ext cx="736600" cy="259045"/>
    <xdr:sp macro="" textlink="">
      <xdr:nvSpPr>
        <xdr:cNvPr id="378" name="テキスト ボックス 377"/>
        <xdr:cNvSpPr txBox="1"/>
      </xdr:nvSpPr>
      <xdr:spPr>
        <a:xfrm>
          <a:off x="15798800" y="6839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41593</xdr:rowOff>
    </xdr:from>
    <xdr:to>
      <xdr:col>22</xdr:col>
      <xdr:colOff>203200</xdr:colOff>
      <xdr:row>38</xdr:row>
      <xdr:rowOff>83820</xdr:rowOff>
    </xdr:to>
    <xdr:cxnSp macro="">
      <xdr:nvCxnSpPr>
        <xdr:cNvPr id="379" name="直線コネクタ 378"/>
        <xdr:cNvCxnSpPr/>
      </xdr:nvCxnSpPr>
      <xdr:spPr>
        <a:xfrm flipV="1">
          <a:off x="14401800" y="6556693"/>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3810</xdr:rowOff>
    </xdr:from>
    <xdr:to>
      <xdr:col>22</xdr:col>
      <xdr:colOff>254000</xdr:colOff>
      <xdr:row>40</xdr:row>
      <xdr:rowOff>105410</xdr:rowOff>
    </xdr:to>
    <xdr:sp macro="" textlink="">
      <xdr:nvSpPr>
        <xdr:cNvPr id="380" name="フローチャート : 判断 379"/>
        <xdr:cNvSpPr/>
      </xdr:nvSpPr>
      <xdr:spPr>
        <a:xfrm>
          <a:off x="15240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90187</xdr:rowOff>
    </xdr:from>
    <xdr:ext cx="762000" cy="259045"/>
    <xdr:sp macro="" textlink="">
      <xdr:nvSpPr>
        <xdr:cNvPr id="381" name="テキスト ボックス 380"/>
        <xdr:cNvSpPr txBox="1"/>
      </xdr:nvSpPr>
      <xdr:spPr>
        <a:xfrm>
          <a:off x="14909800" y="694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83820</xdr:rowOff>
    </xdr:from>
    <xdr:to>
      <xdr:col>21</xdr:col>
      <xdr:colOff>0</xdr:colOff>
      <xdr:row>38</xdr:row>
      <xdr:rowOff>132080</xdr:rowOff>
    </xdr:to>
    <xdr:cxnSp macro="">
      <xdr:nvCxnSpPr>
        <xdr:cNvPr id="382" name="直線コネクタ 381"/>
        <xdr:cNvCxnSpPr/>
      </xdr:nvCxnSpPr>
      <xdr:spPr>
        <a:xfrm flipV="1">
          <a:off x="13512800" y="65989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52070</xdr:rowOff>
    </xdr:from>
    <xdr:to>
      <xdr:col>21</xdr:col>
      <xdr:colOff>50800</xdr:colOff>
      <xdr:row>40</xdr:row>
      <xdr:rowOff>153670</xdr:rowOff>
    </xdr:to>
    <xdr:sp macro="" textlink="">
      <xdr:nvSpPr>
        <xdr:cNvPr id="383" name="フローチャート : 判断 382"/>
        <xdr:cNvSpPr/>
      </xdr:nvSpPr>
      <xdr:spPr>
        <a:xfrm>
          <a:off x="14351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138447</xdr:rowOff>
    </xdr:from>
    <xdr:ext cx="762000" cy="259045"/>
    <xdr:sp macro="" textlink="">
      <xdr:nvSpPr>
        <xdr:cNvPr id="384" name="テキスト ボックス 383"/>
        <xdr:cNvSpPr txBox="1"/>
      </xdr:nvSpPr>
      <xdr:spPr>
        <a:xfrm>
          <a:off x="14020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94297</xdr:rowOff>
    </xdr:from>
    <xdr:to>
      <xdr:col>19</xdr:col>
      <xdr:colOff>533400</xdr:colOff>
      <xdr:row>41</xdr:row>
      <xdr:rowOff>24447</xdr:rowOff>
    </xdr:to>
    <xdr:sp macro="" textlink="">
      <xdr:nvSpPr>
        <xdr:cNvPr id="385" name="フローチャート : 判断 384"/>
        <xdr:cNvSpPr/>
      </xdr:nvSpPr>
      <xdr:spPr>
        <a:xfrm>
          <a:off x="13462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9224</xdr:rowOff>
    </xdr:from>
    <xdr:ext cx="762000" cy="259045"/>
    <xdr:sp macro="" textlink="">
      <xdr:nvSpPr>
        <xdr:cNvPr id="386" name="テキスト ボックス 385"/>
        <xdr:cNvSpPr txBox="1"/>
      </xdr:nvSpPr>
      <xdr:spPr>
        <a:xfrm>
          <a:off x="13131800" y="703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37</xdr:row>
      <xdr:rowOff>53658</xdr:rowOff>
    </xdr:from>
    <xdr:to>
      <xdr:col>24</xdr:col>
      <xdr:colOff>609600</xdr:colOff>
      <xdr:row>37</xdr:row>
      <xdr:rowOff>155258</xdr:rowOff>
    </xdr:to>
    <xdr:sp macro="" textlink="">
      <xdr:nvSpPr>
        <xdr:cNvPr id="392" name="円/楕円 391"/>
        <xdr:cNvSpPr/>
      </xdr:nvSpPr>
      <xdr:spPr>
        <a:xfrm>
          <a:off x="16967200" y="639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70185</xdr:rowOff>
    </xdr:from>
    <xdr:ext cx="762000" cy="259045"/>
    <xdr:sp macro="" textlink="">
      <xdr:nvSpPr>
        <xdr:cNvPr id="393" name="公債費負担の状況該当値テキスト"/>
        <xdr:cNvSpPr txBox="1"/>
      </xdr:nvSpPr>
      <xdr:spPr>
        <a:xfrm>
          <a:off x="17106900" y="6242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107950</xdr:rowOff>
    </xdr:from>
    <xdr:to>
      <xdr:col>23</xdr:col>
      <xdr:colOff>457200</xdr:colOff>
      <xdr:row>38</xdr:row>
      <xdr:rowOff>38100</xdr:rowOff>
    </xdr:to>
    <xdr:sp macro="" textlink="">
      <xdr:nvSpPr>
        <xdr:cNvPr id="394" name="円/楕円 393"/>
        <xdr:cNvSpPr/>
      </xdr:nvSpPr>
      <xdr:spPr>
        <a:xfrm>
          <a:off x="16129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48277</xdr:rowOff>
    </xdr:from>
    <xdr:ext cx="736600" cy="259045"/>
    <xdr:sp macro="" textlink="">
      <xdr:nvSpPr>
        <xdr:cNvPr id="395" name="テキスト ボックス 394"/>
        <xdr:cNvSpPr txBox="1"/>
      </xdr:nvSpPr>
      <xdr:spPr>
        <a:xfrm>
          <a:off x="15798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162243</xdr:rowOff>
    </xdr:from>
    <xdr:to>
      <xdr:col>22</xdr:col>
      <xdr:colOff>254000</xdr:colOff>
      <xdr:row>38</xdr:row>
      <xdr:rowOff>92393</xdr:rowOff>
    </xdr:to>
    <xdr:sp macro="" textlink="">
      <xdr:nvSpPr>
        <xdr:cNvPr id="396" name="円/楕円 395"/>
        <xdr:cNvSpPr/>
      </xdr:nvSpPr>
      <xdr:spPr>
        <a:xfrm>
          <a:off x="15240000" y="650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102569</xdr:rowOff>
    </xdr:from>
    <xdr:ext cx="762000" cy="259045"/>
    <xdr:sp macro="" textlink="">
      <xdr:nvSpPr>
        <xdr:cNvPr id="397" name="テキスト ボックス 396"/>
        <xdr:cNvSpPr txBox="1"/>
      </xdr:nvSpPr>
      <xdr:spPr>
        <a:xfrm>
          <a:off x="14909800" y="6274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33020</xdr:rowOff>
    </xdr:from>
    <xdr:to>
      <xdr:col>21</xdr:col>
      <xdr:colOff>50800</xdr:colOff>
      <xdr:row>38</xdr:row>
      <xdr:rowOff>134620</xdr:rowOff>
    </xdr:to>
    <xdr:sp macro="" textlink="">
      <xdr:nvSpPr>
        <xdr:cNvPr id="398" name="円/楕円 397"/>
        <xdr:cNvSpPr/>
      </xdr:nvSpPr>
      <xdr:spPr>
        <a:xfrm>
          <a:off x="143510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144797</xdr:rowOff>
    </xdr:from>
    <xdr:ext cx="762000" cy="259045"/>
    <xdr:sp macro="" textlink="">
      <xdr:nvSpPr>
        <xdr:cNvPr id="399" name="テキスト ボックス 398"/>
        <xdr:cNvSpPr txBox="1"/>
      </xdr:nvSpPr>
      <xdr:spPr>
        <a:xfrm>
          <a:off x="14020800" y="631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81280</xdr:rowOff>
    </xdr:from>
    <xdr:to>
      <xdr:col>19</xdr:col>
      <xdr:colOff>533400</xdr:colOff>
      <xdr:row>39</xdr:row>
      <xdr:rowOff>11430</xdr:rowOff>
    </xdr:to>
    <xdr:sp macro="" textlink="">
      <xdr:nvSpPr>
        <xdr:cNvPr id="400" name="円/楕円 399"/>
        <xdr:cNvSpPr/>
      </xdr:nvSpPr>
      <xdr:spPr>
        <a:xfrm>
          <a:off x="13462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21607</xdr:rowOff>
    </xdr:from>
    <xdr:ext cx="762000" cy="259045"/>
    <xdr:sp macro="" textlink="">
      <xdr:nvSpPr>
        <xdr:cNvPr id="401" name="テキスト ボックス 400"/>
        <xdr:cNvSpPr txBox="1"/>
      </xdr:nvSpPr>
      <xdr:spPr>
        <a:xfrm>
          <a:off x="13131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[23.0%]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41/85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平成</a:t>
          </a:r>
          <a:r>
            <a:rPr kumimoji="1" lang="en-US" altLang="ja-JP" sz="1200">
              <a:solidFill>
                <a:schemeClr val="dk1"/>
              </a:solidFill>
              <a:effectLst/>
              <a:latin typeface="+mn-lt"/>
              <a:ea typeface="+mn-ea"/>
              <a:cs typeface="+mn-cs"/>
            </a:rPr>
            <a:t>28</a:t>
          </a:r>
          <a:r>
            <a:rPr kumimoji="1" lang="ja-JP" altLang="ja-JP" sz="1200">
              <a:solidFill>
                <a:schemeClr val="dk1"/>
              </a:solidFill>
              <a:effectLst/>
              <a:latin typeface="+mn-lt"/>
              <a:ea typeface="+mn-ea"/>
              <a:cs typeface="+mn-cs"/>
            </a:rPr>
            <a:t>年度は、平成</a:t>
          </a:r>
          <a:r>
            <a:rPr kumimoji="1" lang="en-US" altLang="ja-JP" sz="1200">
              <a:solidFill>
                <a:schemeClr val="dk1"/>
              </a:solidFill>
              <a:effectLst/>
              <a:latin typeface="+mn-lt"/>
              <a:ea typeface="+mn-ea"/>
              <a:cs typeface="+mn-cs"/>
            </a:rPr>
            <a:t>22</a:t>
          </a:r>
          <a:r>
            <a:rPr kumimoji="1" lang="ja-JP" altLang="ja-JP" sz="1200">
              <a:solidFill>
                <a:schemeClr val="dk1"/>
              </a:solidFill>
              <a:effectLst/>
              <a:latin typeface="+mn-lt"/>
              <a:ea typeface="+mn-ea"/>
              <a:cs typeface="+mn-cs"/>
            </a:rPr>
            <a:t>年度以来</a:t>
          </a:r>
          <a:r>
            <a:rPr kumimoji="1" lang="en-US" altLang="ja-JP" sz="1200">
              <a:solidFill>
                <a:schemeClr val="dk1"/>
              </a:solidFill>
              <a:effectLst/>
              <a:latin typeface="+mn-lt"/>
              <a:ea typeface="+mn-ea"/>
              <a:cs typeface="+mn-cs"/>
            </a:rPr>
            <a:t>6</a:t>
          </a:r>
          <a:r>
            <a:rPr kumimoji="1" lang="ja-JP" altLang="ja-JP" sz="1200">
              <a:solidFill>
                <a:schemeClr val="dk1"/>
              </a:solidFill>
              <a:effectLst/>
              <a:latin typeface="+mn-lt"/>
              <a:ea typeface="+mn-ea"/>
              <a:cs typeface="+mn-cs"/>
            </a:rPr>
            <a:t>年ぶりに数値として現れ、</a:t>
          </a:r>
          <a:r>
            <a:rPr kumimoji="1" lang="en-US" altLang="ja-JP" sz="1200">
              <a:solidFill>
                <a:schemeClr val="dk1"/>
              </a:solidFill>
              <a:effectLst/>
              <a:latin typeface="+mn-lt"/>
              <a:ea typeface="+mn-ea"/>
              <a:cs typeface="+mn-cs"/>
            </a:rPr>
            <a:t>23.0</a:t>
          </a:r>
          <a:r>
            <a:rPr kumimoji="1" lang="ja-JP" altLang="en-US" sz="1200">
              <a:solidFill>
                <a:schemeClr val="dk1"/>
              </a:solidFill>
              <a:effectLst/>
              <a:latin typeface="+mn-lt"/>
              <a:ea typeface="+mn-ea"/>
              <a:cs typeface="+mn-cs"/>
            </a:rPr>
            <a:t>％となった。</a:t>
          </a:r>
          <a:endParaRPr kumimoji="1" lang="en-US" altLang="ja-JP" sz="1200">
            <a:solidFill>
              <a:schemeClr val="dk1"/>
            </a:solidFill>
            <a:effectLst/>
            <a:latin typeface="+mn-lt"/>
            <a:ea typeface="+mn-ea"/>
            <a:cs typeface="+mn-cs"/>
          </a:endParaRPr>
        </a:p>
        <a:p>
          <a:r>
            <a:rPr lang="ja-JP" altLang="en-US" sz="1200">
              <a:effectLst/>
            </a:rPr>
            <a:t>　これは、学校給食共同調理場建替事業に係る施設整備費に係る債務負担行為を設定したことに加え、庁舎整備工事に係る地方債の借入などにより地方債残高が増額となったこと、印西地区環境整備事業組合の施設老朽化による設備更新に伴う負担見込額が増額となったことなどにより、将来負担額が充当可能財源等を上回ったためである。</a:t>
          </a:r>
          <a:endParaRPr lang="en-US" altLang="ja-JP" sz="1200">
            <a:effectLst/>
          </a:endParaRPr>
        </a:p>
        <a:p>
          <a:r>
            <a:rPr lang="ja-JP" altLang="en-US" sz="1200">
              <a:effectLst/>
            </a:rPr>
            <a:t>　早期健全化基準を大幅に下回ってはいるものの、引き続き、将来負担の抑制に努める必要がある。</a:t>
          </a:r>
          <a:endParaRPr lang="ja-JP" altLang="ja-JP" sz="1200">
            <a:effectLst/>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8" name="直線コネクタ 41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9" name="テキスト ボックス 41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0" name="直線コネクタ 41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1" name="テキスト ボックス 42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4" name="直線コネクタ 42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5" name="テキスト ボックス 42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6" name="直線コネクタ 42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7" name="テキスト ボックス 42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34502</xdr:rowOff>
    </xdr:to>
    <xdr:cxnSp macro="">
      <xdr:nvCxnSpPr>
        <xdr:cNvPr id="430" name="直線コネクタ 429"/>
        <xdr:cNvCxnSpPr/>
      </xdr:nvCxnSpPr>
      <xdr:spPr>
        <a:xfrm flipV="1">
          <a:off x="17018000" y="2370667"/>
          <a:ext cx="0" cy="14357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6579</xdr:rowOff>
    </xdr:from>
    <xdr:ext cx="762000" cy="259045"/>
    <xdr:sp macro="" textlink="">
      <xdr:nvSpPr>
        <xdr:cNvPr id="431" name="将来負担の状況最小値テキスト"/>
        <xdr:cNvSpPr txBox="1"/>
      </xdr:nvSpPr>
      <xdr:spPr>
        <a:xfrm>
          <a:off x="17106900" y="3778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178.5</a:t>
          </a:r>
          <a:endParaRPr kumimoji="1" lang="ja-JP" altLang="en-US" sz="1000" b="1">
            <a:latin typeface="ＭＳ Ｐゴシック"/>
          </a:endParaRPr>
        </a:p>
      </xdr:txBody>
    </xdr:sp>
    <xdr:clientData/>
  </xdr:oneCellAnchor>
  <xdr:twoCellAnchor>
    <xdr:from>
      <xdr:col>24</xdr:col>
      <xdr:colOff>469900</xdr:colOff>
      <xdr:row>22</xdr:row>
      <xdr:rowOff>34502</xdr:rowOff>
    </xdr:from>
    <xdr:to>
      <xdr:col>24</xdr:col>
      <xdr:colOff>647700</xdr:colOff>
      <xdr:row>22</xdr:row>
      <xdr:rowOff>34502</xdr:rowOff>
    </xdr:to>
    <xdr:cxnSp macro="">
      <xdr:nvCxnSpPr>
        <xdr:cNvPr id="432" name="直線コネクタ 431"/>
        <xdr:cNvCxnSpPr/>
      </xdr:nvCxnSpPr>
      <xdr:spPr>
        <a:xfrm>
          <a:off x="16929100" y="3806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4" name="直線コネクタ 43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4123</xdr:rowOff>
    </xdr:from>
    <xdr:ext cx="762000" cy="259045"/>
    <xdr:sp macro="" textlink="">
      <xdr:nvSpPr>
        <xdr:cNvPr id="435" name="将来負担の状況平均値テキスト"/>
        <xdr:cNvSpPr txBox="1"/>
      </xdr:nvSpPr>
      <xdr:spPr>
        <a:xfrm>
          <a:off x="17106900" y="25758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32046</xdr:rowOff>
    </xdr:from>
    <xdr:to>
      <xdr:col>24</xdr:col>
      <xdr:colOff>609600</xdr:colOff>
      <xdr:row>15</xdr:row>
      <xdr:rowOff>133646</xdr:rowOff>
    </xdr:to>
    <xdr:sp macro="" textlink="">
      <xdr:nvSpPr>
        <xdr:cNvPr id="436" name="フローチャート : 判断 435"/>
        <xdr:cNvSpPr/>
      </xdr:nvSpPr>
      <xdr:spPr>
        <a:xfrm>
          <a:off x="169672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18373</xdr:rowOff>
    </xdr:from>
    <xdr:to>
      <xdr:col>23</xdr:col>
      <xdr:colOff>457200</xdr:colOff>
      <xdr:row>15</xdr:row>
      <xdr:rowOff>119973</xdr:rowOff>
    </xdr:to>
    <xdr:sp macro="" textlink="">
      <xdr:nvSpPr>
        <xdr:cNvPr id="437" name="フローチャート : 判断 436"/>
        <xdr:cNvSpPr/>
      </xdr:nvSpPr>
      <xdr:spPr>
        <a:xfrm>
          <a:off x="16129000" y="259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130150</xdr:rowOff>
    </xdr:from>
    <xdr:ext cx="736600" cy="259045"/>
    <xdr:sp macro="" textlink="">
      <xdr:nvSpPr>
        <xdr:cNvPr id="438" name="テキスト ボックス 437"/>
        <xdr:cNvSpPr txBox="1"/>
      </xdr:nvSpPr>
      <xdr:spPr>
        <a:xfrm>
          <a:off x="15798800" y="2359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33.6</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117306</xdr:rowOff>
    </xdr:from>
    <xdr:to>
      <xdr:col>22</xdr:col>
      <xdr:colOff>254000</xdr:colOff>
      <xdr:row>16</xdr:row>
      <xdr:rowOff>47456</xdr:rowOff>
    </xdr:to>
    <xdr:sp macro="" textlink="">
      <xdr:nvSpPr>
        <xdr:cNvPr id="439" name="フローチャート : 判断 438"/>
        <xdr:cNvSpPr/>
      </xdr:nvSpPr>
      <xdr:spPr>
        <a:xfrm>
          <a:off x="15240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57633</xdr:rowOff>
    </xdr:from>
    <xdr:ext cx="762000" cy="259045"/>
    <xdr:sp macro="" textlink="">
      <xdr:nvSpPr>
        <xdr:cNvPr id="440" name="テキスト ボックス 439"/>
        <xdr:cNvSpPr txBox="1"/>
      </xdr:nvSpPr>
      <xdr:spPr>
        <a:xfrm>
          <a:off x="14909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152696</xdr:rowOff>
    </xdr:from>
    <xdr:to>
      <xdr:col>21</xdr:col>
      <xdr:colOff>50800</xdr:colOff>
      <xdr:row>16</xdr:row>
      <xdr:rowOff>82846</xdr:rowOff>
    </xdr:to>
    <xdr:sp macro="" textlink="">
      <xdr:nvSpPr>
        <xdr:cNvPr id="441" name="フローチャート : 判断 440"/>
        <xdr:cNvSpPr/>
      </xdr:nvSpPr>
      <xdr:spPr>
        <a:xfrm>
          <a:off x="14351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93023</xdr:rowOff>
    </xdr:from>
    <xdr:ext cx="762000" cy="259045"/>
    <xdr:sp macro="" textlink="">
      <xdr:nvSpPr>
        <xdr:cNvPr id="442" name="テキスト ボックス 441"/>
        <xdr:cNvSpPr txBox="1"/>
      </xdr:nvSpPr>
      <xdr:spPr>
        <a:xfrm>
          <a:off x="14020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44789</xdr:rowOff>
    </xdr:from>
    <xdr:to>
      <xdr:col>19</xdr:col>
      <xdr:colOff>533400</xdr:colOff>
      <xdr:row>16</xdr:row>
      <xdr:rowOff>146389</xdr:rowOff>
    </xdr:to>
    <xdr:sp macro="" textlink="">
      <xdr:nvSpPr>
        <xdr:cNvPr id="443" name="フローチャート : 判断 442"/>
        <xdr:cNvSpPr/>
      </xdr:nvSpPr>
      <xdr:spPr>
        <a:xfrm>
          <a:off x="13462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156566</xdr:rowOff>
    </xdr:from>
    <xdr:ext cx="762000" cy="259045"/>
    <xdr:sp macro="" textlink="">
      <xdr:nvSpPr>
        <xdr:cNvPr id="444" name="テキスト ボックス 443"/>
        <xdr:cNvSpPr txBox="1"/>
      </xdr:nvSpPr>
      <xdr:spPr>
        <a:xfrm>
          <a:off x="13131800" y="255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104563</xdr:rowOff>
    </xdr:from>
    <xdr:to>
      <xdr:col>24</xdr:col>
      <xdr:colOff>609600</xdr:colOff>
      <xdr:row>15</xdr:row>
      <xdr:rowOff>34713</xdr:rowOff>
    </xdr:to>
    <xdr:sp macro="" textlink="">
      <xdr:nvSpPr>
        <xdr:cNvPr id="450" name="円/楕円 449"/>
        <xdr:cNvSpPr/>
      </xdr:nvSpPr>
      <xdr:spPr>
        <a:xfrm>
          <a:off x="16967200" y="250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121090</xdr:rowOff>
    </xdr:from>
    <xdr:ext cx="762000" cy="259045"/>
    <xdr:sp macro="" textlink="">
      <xdr:nvSpPr>
        <xdr:cNvPr id="451" name="将来負担の状況該当値テキスト"/>
        <xdr:cNvSpPr txBox="1"/>
      </xdr:nvSpPr>
      <xdr:spPr>
        <a:xfrm>
          <a:off x="17106900" y="234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千葉県白井市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63,345
62,490
35.48
21,275,279
20,426,264
720,182
11,390,023
18,391,762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
23.0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年度に比べて</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ポイント上昇し、類似団体平均より</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上回</a:t>
          </a:r>
          <a:r>
            <a:rPr kumimoji="1" lang="ja-JP" altLang="ja-JP" sz="1100">
              <a:solidFill>
                <a:schemeClr val="dk1"/>
              </a:solidFill>
              <a:effectLst/>
              <a:latin typeface="+mn-lt"/>
              <a:ea typeface="+mn-ea"/>
              <a:cs typeface="+mn-cs"/>
            </a:rPr>
            <a:t>っている</a:t>
          </a:r>
          <a:r>
            <a:rPr kumimoji="1" lang="ja-JP" altLang="en-US" sz="1100">
              <a:solidFill>
                <a:schemeClr val="dk1"/>
              </a:solidFill>
              <a:effectLst/>
              <a:latin typeface="+mn-lt"/>
              <a:ea typeface="+mn-ea"/>
              <a:cs typeface="+mn-cs"/>
            </a:rPr>
            <a:t>状況である</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これは、</a:t>
          </a:r>
          <a:r>
            <a:rPr kumimoji="1" lang="ja-JP" altLang="en-US" sz="1100">
              <a:latin typeface="ＭＳ Ｐゴシック"/>
            </a:rPr>
            <a:t>人事院勧告に基づく給与改定により基本給及び期末勤勉手当等が増加したためである。</a:t>
          </a:r>
          <a:endParaRPr kumimoji="1" lang="en-US" altLang="ja-JP" sz="1100">
            <a:latin typeface="ＭＳ Ｐゴシック"/>
          </a:endParaRPr>
        </a:p>
        <a:p>
          <a:r>
            <a:rPr kumimoji="1" lang="ja-JP" altLang="en-US" sz="1100">
              <a:latin typeface="ＭＳ Ｐゴシック"/>
            </a:rPr>
            <a:t>　経年の状況として、地域手当の支給率が類似団体平均より若干高いことにより、人件費に係る経常収支比率が若干高い状態が続いている。</a:t>
          </a:r>
          <a:endParaRPr kumimoji="1" lang="en-US" altLang="ja-JP" sz="1100">
            <a:latin typeface="ＭＳ Ｐゴシック"/>
          </a:endParaRPr>
        </a:p>
        <a:p>
          <a:r>
            <a:rPr kumimoji="1" lang="ja-JP" altLang="en-US" sz="1100">
              <a:latin typeface="ＭＳ Ｐゴシック"/>
            </a:rPr>
            <a:t>　今後も、</a:t>
          </a:r>
          <a:r>
            <a:rPr kumimoji="1" lang="ja-JP" altLang="ja-JP" sz="1100">
              <a:solidFill>
                <a:schemeClr val="dk1"/>
              </a:solidFill>
              <a:effectLst/>
              <a:latin typeface="+mn-lt"/>
              <a:ea typeface="+mn-ea"/>
              <a:cs typeface="+mn-cs"/>
            </a:rPr>
            <a:t>行政</a:t>
          </a:r>
          <a:r>
            <a:rPr kumimoji="1" lang="ja-JP" altLang="en-US" sz="1100">
              <a:solidFill>
                <a:schemeClr val="dk1"/>
              </a:solidFill>
              <a:effectLst/>
              <a:latin typeface="+mn-lt"/>
              <a:ea typeface="+mn-ea"/>
              <a:cs typeface="+mn-cs"/>
            </a:rPr>
            <a:t>経営指針</a:t>
          </a:r>
          <a:r>
            <a:rPr kumimoji="1" lang="ja-JP" altLang="ja-JP" sz="1100">
              <a:solidFill>
                <a:schemeClr val="dk1"/>
              </a:solidFill>
              <a:effectLst/>
              <a:latin typeface="+mn-lt"/>
              <a:ea typeface="+mn-ea"/>
              <a:cs typeface="+mn-cs"/>
            </a:rPr>
            <a:t>や定員管理指針に基づき、指定管理者制度の導入など民間委託の推進や業務の効率化を図</a:t>
          </a:r>
          <a:r>
            <a:rPr kumimoji="1" lang="ja-JP" altLang="en-US" sz="1100">
              <a:solidFill>
                <a:schemeClr val="dk1"/>
              </a:solidFill>
              <a:effectLst/>
              <a:latin typeface="+mn-lt"/>
              <a:ea typeface="+mn-ea"/>
              <a:cs typeface="+mn-cs"/>
            </a:rPr>
            <a:t>るとともに、真に必要な業務かを精査し、人件費の抑制に努める。</a:t>
          </a:r>
          <a:endParaRPr kumimoji="1" lang="ja-JP" altLang="en-US" sz="11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102507</xdr:rowOff>
    </xdr:from>
    <xdr:to>
      <xdr:col>7</xdr:col>
      <xdr:colOff>15875</xdr:colOff>
      <xdr:row>41</xdr:row>
      <xdr:rowOff>4535</xdr:rowOff>
    </xdr:to>
    <xdr:cxnSp macro="">
      <xdr:nvCxnSpPr>
        <xdr:cNvPr id="63" name="直線コネクタ 62"/>
        <xdr:cNvCxnSpPr/>
      </xdr:nvCxnSpPr>
      <xdr:spPr>
        <a:xfrm flipV="1">
          <a:off x="4826000" y="5760357"/>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148062</xdr:rowOff>
    </xdr:from>
    <xdr:ext cx="762000" cy="259045"/>
    <xdr:sp macro="" textlink="">
      <xdr:nvSpPr>
        <xdr:cNvPr id="64" name="人件費最小値テキスト"/>
        <xdr:cNvSpPr txBox="1"/>
      </xdr:nvSpPr>
      <xdr:spPr>
        <a:xfrm>
          <a:off x="4914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37.0</a:t>
          </a:r>
          <a:endParaRPr kumimoji="1" lang="ja-JP" altLang="en-US" sz="1000" b="1">
            <a:latin typeface="ＭＳ Ｐゴシック"/>
          </a:endParaRPr>
        </a:p>
      </xdr:txBody>
    </xdr:sp>
    <xdr:clientData/>
  </xdr:oneCellAnchor>
  <xdr:twoCellAnchor>
    <xdr:from>
      <xdr:col>6</xdr:col>
      <xdr:colOff>612775</xdr:colOff>
      <xdr:row>41</xdr:row>
      <xdr:rowOff>4535</xdr:rowOff>
    </xdr:from>
    <xdr:to>
      <xdr:col>7</xdr:col>
      <xdr:colOff>104775</xdr:colOff>
      <xdr:row>41</xdr:row>
      <xdr:rowOff>4535</xdr:rowOff>
    </xdr:to>
    <xdr:cxnSp macro="">
      <xdr:nvCxnSpPr>
        <xdr:cNvPr id="65" name="直線コネクタ 64"/>
        <xdr:cNvCxnSpPr/>
      </xdr:nvCxnSpPr>
      <xdr:spPr>
        <a:xfrm>
          <a:off x="4737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17434</xdr:rowOff>
    </xdr:from>
    <xdr:ext cx="762000" cy="259045"/>
    <xdr:sp macro="" textlink="">
      <xdr:nvSpPr>
        <xdr:cNvPr id="66" name="人件費最大値テキスト"/>
        <xdr:cNvSpPr txBox="1"/>
      </xdr:nvSpPr>
      <xdr:spPr>
        <a:xfrm>
          <a:off x="4914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17.5</a:t>
          </a:r>
          <a:endParaRPr kumimoji="1" lang="ja-JP" altLang="en-US" sz="1000" b="1">
            <a:latin typeface="ＭＳ Ｐゴシック"/>
          </a:endParaRPr>
        </a:p>
      </xdr:txBody>
    </xdr:sp>
    <xdr:clientData/>
  </xdr:oneCellAnchor>
  <xdr:twoCellAnchor>
    <xdr:from>
      <xdr:col>6</xdr:col>
      <xdr:colOff>612775</xdr:colOff>
      <xdr:row>33</xdr:row>
      <xdr:rowOff>102507</xdr:rowOff>
    </xdr:from>
    <xdr:to>
      <xdr:col>7</xdr:col>
      <xdr:colOff>104775</xdr:colOff>
      <xdr:row>33</xdr:row>
      <xdr:rowOff>102507</xdr:rowOff>
    </xdr:to>
    <xdr:cxnSp macro="">
      <xdr:nvCxnSpPr>
        <xdr:cNvPr id="67" name="直線コネクタ 66"/>
        <xdr:cNvCxnSpPr/>
      </xdr:nvCxnSpPr>
      <xdr:spPr>
        <a:xfrm>
          <a:off x="4737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19231</xdr:rowOff>
    </xdr:from>
    <xdr:to>
      <xdr:col>7</xdr:col>
      <xdr:colOff>15875</xdr:colOff>
      <xdr:row>36</xdr:row>
      <xdr:rowOff>64951</xdr:rowOff>
    </xdr:to>
    <xdr:cxnSp macro="">
      <xdr:nvCxnSpPr>
        <xdr:cNvPr id="68" name="直線コネクタ 67"/>
        <xdr:cNvCxnSpPr/>
      </xdr:nvCxnSpPr>
      <xdr:spPr>
        <a:xfrm>
          <a:off x="3987800" y="6191431"/>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162940</xdr:rowOff>
    </xdr:from>
    <xdr:ext cx="762000" cy="259045"/>
    <xdr:sp macro="" textlink="">
      <xdr:nvSpPr>
        <xdr:cNvPr id="69" name="人件費平均値テキスト"/>
        <xdr:cNvSpPr txBox="1"/>
      </xdr:nvSpPr>
      <xdr:spPr>
        <a:xfrm>
          <a:off x="4914900" y="59922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146413</xdr:rowOff>
    </xdr:from>
    <xdr:to>
      <xdr:col>7</xdr:col>
      <xdr:colOff>66675</xdr:colOff>
      <xdr:row>36</xdr:row>
      <xdr:rowOff>76563</xdr:rowOff>
    </xdr:to>
    <xdr:sp macro="" textlink="">
      <xdr:nvSpPr>
        <xdr:cNvPr id="70" name="フローチャート : 判断 69"/>
        <xdr:cNvSpPr/>
      </xdr:nvSpPr>
      <xdr:spPr>
        <a:xfrm>
          <a:off x="4775200" y="614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19231</xdr:rowOff>
    </xdr:from>
    <xdr:to>
      <xdr:col>5</xdr:col>
      <xdr:colOff>549275</xdr:colOff>
      <xdr:row>36</xdr:row>
      <xdr:rowOff>45357</xdr:rowOff>
    </xdr:to>
    <xdr:cxnSp macro="">
      <xdr:nvCxnSpPr>
        <xdr:cNvPr id="71" name="直線コネクタ 70"/>
        <xdr:cNvCxnSpPr/>
      </xdr:nvCxnSpPr>
      <xdr:spPr>
        <a:xfrm flipV="1">
          <a:off x="3098800" y="619143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2" name="フローチャート : 判断 71"/>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73677</xdr:rowOff>
    </xdr:from>
    <xdr:ext cx="736600" cy="259045"/>
    <xdr:sp macro="" textlink="">
      <xdr:nvSpPr>
        <xdr:cNvPr id="73" name="テキスト ボックス 72"/>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45357</xdr:rowOff>
    </xdr:from>
    <xdr:to>
      <xdr:col>4</xdr:col>
      <xdr:colOff>346075</xdr:colOff>
      <xdr:row>36</xdr:row>
      <xdr:rowOff>64951</xdr:rowOff>
    </xdr:to>
    <xdr:cxnSp macro="">
      <xdr:nvCxnSpPr>
        <xdr:cNvPr id="74" name="直線コネクタ 73"/>
        <xdr:cNvCxnSpPr/>
      </xdr:nvCxnSpPr>
      <xdr:spPr>
        <a:xfrm flipV="1">
          <a:off x="2209800" y="621755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146413</xdr:rowOff>
    </xdr:from>
    <xdr:to>
      <xdr:col>4</xdr:col>
      <xdr:colOff>396875</xdr:colOff>
      <xdr:row>36</xdr:row>
      <xdr:rowOff>76563</xdr:rowOff>
    </xdr:to>
    <xdr:sp macro="" textlink="">
      <xdr:nvSpPr>
        <xdr:cNvPr id="75" name="フローチャート : 判断 74"/>
        <xdr:cNvSpPr/>
      </xdr:nvSpPr>
      <xdr:spPr>
        <a:xfrm>
          <a:off x="3048000" y="614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86740</xdr:rowOff>
    </xdr:from>
    <xdr:ext cx="762000" cy="259045"/>
    <xdr:sp macro="" textlink="">
      <xdr:nvSpPr>
        <xdr:cNvPr id="76" name="テキスト ボックス 75"/>
        <xdr:cNvSpPr txBox="1"/>
      </xdr:nvSpPr>
      <xdr:spPr>
        <a:xfrm>
          <a:off x="2717800" y="5916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64951</xdr:rowOff>
    </xdr:from>
    <xdr:to>
      <xdr:col>3</xdr:col>
      <xdr:colOff>142875</xdr:colOff>
      <xdr:row>37</xdr:row>
      <xdr:rowOff>11067</xdr:rowOff>
    </xdr:to>
    <xdr:cxnSp macro="">
      <xdr:nvCxnSpPr>
        <xdr:cNvPr id="77" name="直線コネクタ 76"/>
        <xdr:cNvCxnSpPr/>
      </xdr:nvCxnSpPr>
      <xdr:spPr>
        <a:xfrm flipV="1">
          <a:off x="1320800" y="6237151"/>
          <a:ext cx="8890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139881</xdr:rowOff>
    </xdr:from>
    <xdr:to>
      <xdr:col>3</xdr:col>
      <xdr:colOff>193675</xdr:colOff>
      <xdr:row>36</xdr:row>
      <xdr:rowOff>70031</xdr:rowOff>
    </xdr:to>
    <xdr:sp macro="" textlink="">
      <xdr:nvSpPr>
        <xdr:cNvPr id="78" name="フローチャート : 判断 77"/>
        <xdr:cNvSpPr/>
      </xdr:nvSpPr>
      <xdr:spPr>
        <a:xfrm>
          <a:off x="2159000" y="614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80208</xdr:rowOff>
    </xdr:from>
    <xdr:ext cx="762000" cy="259045"/>
    <xdr:sp macro="" textlink="">
      <xdr:nvSpPr>
        <xdr:cNvPr id="79" name="テキスト ボックス 78"/>
        <xdr:cNvSpPr txBox="1"/>
      </xdr:nvSpPr>
      <xdr:spPr>
        <a:xfrm>
          <a:off x="1828800" y="5909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27214</xdr:rowOff>
    </xdr:from>
    <xdr:to>
      <xdr:col>1</xdr:col>
      <xdr:colOff>676275</xdr:colOff>
      <xdr:row>36</xdr:row>
      <xdr:rowOff>128814</xdr:rowOff>
    </xdr:to>
    <xdr:sp macro="" textlink="">
      <xdr:nvSpPr>
        <xdr:cNvPr id="80" name="フローチャート : 判断 79"/>
        <xdr:cNvSpPr/>
      </xdr:nvSpPr>
      <xdr:spPr>
        <a:xfrm>
          <a:off x="1270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138991</xdr:rowOff>
    </xdr:from>
    <xdr:ext cx="762000" cy="259045"/>
    <xdr:sp macro="" textlink="">
      <xdr:nvSpPr>
        <xdr:cNvPr id="81" name="テキスト ボックス 80"/>
        <xdr:cNvSpPr txBox="1"/>
      </xdr:nvSpPr>
      <xdr:spPr>
        <a:xfrm>
          <a:off x="939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14151</xdr:rowOff>
    </xdr:from>
    <xdr:to>
      <xdr:col>7</xdr:col>
      <xdr:colOff>66675</xdr:colOff>
      <xdr:row>36</xdr:row>
      <xdr:rowOff>115751</xdr:rowOff>
    </xdr:to>
    <xdr:sp macro="" textlink="">
      <xdr:nvSpPr>
        <xdr:cNvPr id="87" name="円/楕円 86"/>
        <xdr:cNvSpPr/>
      </xdr:nvSpPr>
      <xdr:spPr>
        <a:xfrm>
          <a:off x="4775200" y="618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157678</xdr:rowOff>
    </xdr:from>
    <xdr:ext cx="762000" cy="259045"/>
    <xdr:sp macro="" textlink="">
      <xdr:nvSpPr>
        <xdr:cNvPr id="88" name="人件費該当値テキスト"/>
        <xdr:cNvSpPr txBox="1"/>
      </xdr:nvSpPr>
      <xdr:spPr>
        <a:xfrm>
          <a:off x="4914900" y="6158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139881</xdr:rowOff>
    </xdr:from>
    <xdr:to>
      <xdr:col>5</xdr:col>
      <xdr:colOff>600075</xdr:colOff>
      <xdr:row>36</xdr:row>
      <xdr:rowOff>70031</xdr:rowOff>
    </xdr:to>
    <xdr:sp macro="" textlink="">
      <xdr:nvSpPr>
        <xdr:cNvPr id="89" name="円/楕円 88"/>
        <xdr:cNvSpPr/>
      </xdr:nvSpPr>
      <xdr:spPr>
        <a:xfrm>
          <a:off x="3937000" y="614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54808</xdr:rowOff>
    </xdr:from>
    <xdr:ext cx="736600" cy="259045"/>
    <xdr:sp macro="" textlink="">
      <xdr:nvSpPr>
        <xdr:cNvPr id="90" name="テキスト ボックス 89"/>
        <xdr:cNvSpPr txBox="1"/>
      </xdr:nvSpPr>
      <xdr:spPr>
        <a:xfrm>
          <a:off x="3606800" y="6227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166007</xdr:rowOff>
    </xdr:from>
    <xdr:to>
      <xdr:col>4</xdr:col>
      <xdr:colOff>396875</xdr:colOff>
      <xdr:row>36</xdr:row>
      <xdr:rowOff>96157</xdr:rowOff>
    </xdr:to>
    <xdr:sp macro="" textlink="">
      <xdr:nvSpPr>
        <xdr:cNvPr id="91" name="円/楕円 90"/>
        <xdr:cNvSpPr/>
      </xdr:nvSpPr>
      <xdr:spPr>
        <a:xfrm>
          <a:off x="3048000" y="61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80934</xdr:rowOff>
    </xdr:from>
    <xdr:ext cx="762000" cy="259045"/>
    <xdr:sp macro="" textlink="">
      <xdr:nvSpPr>
        <xdr:cNvPr id="92" name="テキスト ボックス 91"/>
        <xdr:cNvSpPr txBox="1"/>
      </xdr:nvSpPr>
      <xdr:spPr>
        <a:xfrm>
          <a:off x="2717800" y="625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14151</xdr:rowOff>
    </xdr:from>
    <xdr:to>
      <xdr:col>3</xdr:col>
      <xdr:colOff>193675</xdr:colOff>
      <xdr:row>36</xdr:row>
      <xdr:rowOff>115751</xdr:rowOff>
    </xdr:to>
    <xdr:sp macro="" textlink="">
      <xdr:nvSpPr>
        <xdr:cNvPr id="93" name="円/楕円 92"/>
        <xdr:cNvSpPr/>
      </xdr:nvSpPr>
      <xdr:spPr>
        <a:xfrm>
          <a:off x="2159000" y="618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100528</xdr:rowOff>
    </xdr:from>
    <xdr:ext cx="762000" cy="259045"/>
    <xdr:sp macro="" textlink="">
      <xdr:nvSpPr>
        <xdr:cNvPr id="94" name="テキスト ボックス 93"/>
        <xdr:cNvSpPr txBox="1"/>
      </xdr:nvSpPr>
      <xdr:spPr>
        <a:xfrm>
          <a:off x="1828800" y="6272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131717</xdr:rowOff>
    </xdr:from>
    <xdr:to>
      <xdr:col>1</xdr:col>
      <xdr:colOff>676275</xdr:colOff>
      <xdr:row>37</xdr:row>
      <xdr:rowOff>61867</xdr:rowOff>
    </xdr:to>
    <xdr:sp macro="" textlink="">
      <xdr:nvSpPr>
        <xdr:cNvPr id="95" name="円/楕円 94"/>
        <xdr:cNvSpPr/>
      </xdr:nvSpPr>
      <xdr:spPr>
        <a:xfrm>
          <a:off x="1270000" y="630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46644</xdr:rowOff>
    </xdr:from>
    <xdr:ext cx="762000" cy="259045"/>
    <xdr:sp macro="" textlink="">
      <xdr:nvSpPr>
        <xdr:cNvPr id="96" name="テキスト ボックス 95"/>
        <xdr:cNvSpPr txBox="1"/>
      </xdr:nvSpPr>
      <xdr:spPr>
        <a:xfrm>
          <a:off x="939800" y="6390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平成</a:t>
          </a:r>
          <a:r>
            <a:rPr kumimoji="1" lang="en-US" altLang="ja-JP" sz="1200">
              <a:latin typeface="ＭＳ Ｐゴシック"/>
            </a:rPr>
            <a:t>27</a:t>
          </a:r>
          <a:r>
            <a:rPr kumimoji="1" lang="ja-JP" altLang="en-US" sz="1200">
              <a:latin typeface="ＭＳ Ｐゴシック"/>
            </a:rPr>
            <a:t>年度に比べて</a:t>
          </a:r>
          <a:r>
            <a:rPr kumimoji="1" lang="en-US" altLang="ja-JP" sz="1200">
              <a:latin typeface="ＭＳ Ｐゴシック"/>
            </a:rPr>
            <a:t>0.6</a:t>
          </a:r>
          <a:r>
            <a:rPr kumimoji="1" lang="ja-JP" altLang="en-US" sz="1200">
              <a:latin typeface="ＭＳ Ｐゴシック"/>
            </a:rPr>
            <a:t>ポイント上昇し、類似団体平均より</a:t>
          </a:r>
          <a:r>
            <a:rPr kumimoji="1" lang="en-US" altLang="ja-JP" sz="1200">
              <a:latin typeface="ＭＳ Ｐゴシック"/>
            </a:rPr>
            <a:t>1.2</a:t>
          </a:r>
          <a:r>
            <a:rPr kumimoji="1" lang="ja-JP" altLang="en-US" sz="1200">
              <a:latin typeface="ＭＳ Ｐゴシック"/>
            </a:rPr>
            <a:t>ポイント上回っている状況である。</a:t>
          </a:r>
          <a:endParaRPr kumimoji="1" lang="en-US" altLang="ja-JP" sz="1200">
            <a:latin typeface="ＭＳ Ｐゴシック"/>
          </a:endParaRPr>
        </a:p>
        <a:p>
          <a:r>
            <a:rPr kumimoji="1" lang="ja-JP" altLang="en-US" sz="1200">
              <a:latin typeface="ＭＳ Ｐゴシック"/>
            </a:rPr>
            <a:t>　これは、庁舎整備に伴い備品購入費となったことに加え、窓口業務や学童保育などの業務の外部委託化が進んだため、前年度から上昇したものである。</a:t>
          </a:r>
          <a:endParaRPr kumimoji="1" lang="en-US" altLang="ja-JP" sz="1200">
            <a:latin typeface="ＭＳ Ｐゴシック"/>
          </a:endParaRPr>
        </a:p>
        <a:p>
          <a:r>
            <a:rPr kumimoji="1" lang="ja-JP" altLang="en-US" sz="1200">
              <a:latin typeface="ＭＳ Ｐゴシック"/>
            </a:rPr>
            <a:t>　今後も、情報セキュリティの強化や業務の民間委託の推進などにより、物件費は上昇する要素があるため、事業実施に当たり、必要性や効果的な手法の検討が求められる。</a:t>
          </a: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11" name="直線コネクタ 110"/>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2" name="テキスト ボックス 111"/>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3" name="直線コネクタ 112"/>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4" name="テキスト ボックス 113"/>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5" name="直線コネクタ 114"/>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6" name="テキスト ボックス 115"/>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7" name="直線コネクタ 116"/>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8" name="テキスト ボックス 117"/>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122428</xdr:rowOff>
    </xdr:from>
    <xdr:to>
      <xdr:col>24</xdr:col>
      <xdr:colOff>31750</xdr:colOff>
      <xdr:row>21</xdr:row>
      <xdr:rowOff>143002</xdr:rowOff>
    </xdr:to>
    <xdr:cxnSp macro="">
      <xdr:nvCxnSpPr>
        <xdr:cNvPr id="122" name="直線コネクタ 121"/>
        <xdr:cNvCxnSpPr/>
      </xdr:nvCxnSpPr>
      <xdr:spPr>
        <a:xfrm flipV="1">
          <a:off x="16510000" y="2179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115079</xdr:rowOff>
    </xdr:from>
    <xdr:ext cx="762000" cy="259045"/>
    <xdr:sp macro="" textlink="">
      <xdr:nvSpPr>
        <xdr:cNvPr id="123" name="物件費最小値テキスト"/>
        <xdr:cNvSpPr txBox="1"/>
      </xdr:nvSpPr>
      <xdr:spPr>
        <a:xfrm>
          <a:off x="16598900" y="371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23</xdr:col>
      <xdr:colOff>628650</xdr:colOff>
      <xdr:row>21</xdr:row>
      <xdr:rowOff>143002</xdr:rowOff>
    </xdr:from>
    <xdr:to>
      <xdr:col>24</xdr:col>
      <xdr:colOff>120650</xdr:colOff>
      <xdr:row>21</xdr:row>
      <xdr:rowOff>143002</xdr:rowOff>
    </xdr:to>
    <xdr:cxnSp macro="">
      <xdr:nvCxnSpPr>
        <xdr:cNvPr id="124" name="直線コネクタ 123"/>
        <xdr:cNvCxnSpPr/>
      </xdr:nvCxnSpPr>
      <xdr:spPr>
        <a:xfrm>
          <a:off x="16421100" y="374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37355</xdr:rowOff>
    </xdr:from>
    <xdr:ext cx="762000" cy="259045"/>
    <xdr:sp macro="" textlink="">
      <xdr:nvSpPr>
        <xdr:cNvPr id="125" name="物件費最大値テキスト"/>
        <xdr:cNvSpPr txBox="1"/>
      </xdr:nvSpPr>
      <xdr:spPr>
        <a:xfrm>
          <a:off x="16598900" y="192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23</xdr:col>
      <xdr:colOff>628650</xdr:colOff>
      <xdr:row>12</xdr:row>
      <xdr:rowOff>122428</xdr:rowOff>
    </xdr:from>
    <xdr:to>
      <xdr:col>24</xdr:col>
      <xdr:colOff>120650</xdr:colOff>
      <xdr:row>12</xdr:row>
      <xdr:rowOff>122428</xdr:rowOff>
    </xdr:to>
    <xdr:cxnSp macro="">
      <xdr:nvCxnSpPr>
        <xdr:cNvPr id="126" name="直線コネクタ 125"/>
        <xdr:cNvCxnSpPr/>
      </xdr:nvCxnSpPr>
      <xdr:spPr>
        <a:xfrm>
          <a:off x="16421100" y="21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140716</xdr:rowOff>
    </xdr:from>
    <xdr:to>
      <xdr:col>24</xdr:col>
      <xdr:colOff>31750</xdr:colOff>
      <xdr:row>17</xdr:row>
      <xdr:rowOff>24130</xdr:rowOff>
    </xdr:to>
    <xdr:cxnSp macro="">
      <xdr:nvCxnSpPr>
        <xdr:cNvPr id="127" name="直線コネクタ 126"/>
        <xdr:cNvCxnSpPr/>
      </xdr:nvCxnSpPr>
      <xdr:spPr>
        <a:xfrm>
          <a:off x="15671800" y="288391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51579</xdr:rowOff>
    </xdr:from>
    <xdr:ext cx="762000" cy="259045"/>
    <xdr:sp macro="" textlink="">
      <xdr:nvSpPr>
        <xdr:cNvPr id="128" name="物件費平均値テキスト"/>
        <xdr:cNvSpPr txBox="1"/>
      </xdr:nvSpPr>
      <xdr:spPr>
        <a:xfrm>
          <a:off x="16598900" y="2623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35052</xdr:rowOff>
    </xdr:from>
    <xdr:to>
      <xdr:col>24</xdr:col>
      <xdr:colOff>82550</xdr:colOff>
      <xdr:row>16</xdr:row>
      <xdr:rowOff>136652</xdr:rowOff>
    </xdr:to>
    <xdr:sp macro="" textlink="">
      <xdr:nvSpPr>
        <xdr:cNvPr id="129" name="フローチャート : 判断 128"/>
        <xdr:cNvSpPr/>
      </xdr:nvSpPr>
      <xdr:spPr>
        <a:xfrm>
          <a:off x="164592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140716</xdr:rowOff>
    </xdr:from>
    <xdr:to>
      <xdr:col>22</xdr:col>
      <xdr:colOff>565150</xdr:colOff>
      <xdr:row>17</xdr:row>
      <xdr:rowOff>14986</xdr:rowOff>
    </xdr:to>
    <xdr:cxnSp macro="">
      <xdr:nvCxnSpPr>
        <xdr:cNvPr id="130" name="直線コネクタ 129"/>
        <xdr:cNvCxnSpPr/>
      </xdr:nvCxnSpPr>
      <xdr:spPr>
        <a:xfrm flipV="1">
          <a:off x="14782800" y="288391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151638</xdr:rowOff>
    </xdr:from>
    <xdr:to>
      <xdr:col>22</xdr:col>
      <xdr:colOff>615950</xdr:colOff>
      <xdr:row>16</xdr:row>
      <xdr:rowOff>81788</xdr:rowOff>
    </xdr:to>
    <xdr:sp macro="" textlink="">
      <xdr:nvSpPr>
        <xdr:cNvPr id="131" name="フローチャート : 判断 130"/>
        <xdr:cNvSpPr/>
      </xdr:nvSpPr>
      <xdr:spPr>
        <a:xfrm>
          <a:off x="15621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91965</xdr:rowOff>
    </xdr:from>
    <xdr:ext cx="736600" cy="259045"/>
    <xdr:sp macro="" textlink="">
      <xdr:nvSpPr>
        <xdr:cNvPr id="132" name="テキスト ボックス 131"/>
        <xdr:cNvSpPr txBox="1"/>
      </xdr:nvSpPr>
      <xdr:spPr>
        <a:xfrm>
          <a:off x="15290800" y="2492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104140</xdr:rowOff>
    </xdr:from>
    <xdr:to>
      <xdr:col>21</xdr:col>
      <xdr:colOff>361950</xdr:colOff>
      <xdr:row>17</xdr:row>
      <xdr:rowOff>14986</xdr:rowOff>
    </xdr:to>
    <xdr:cxnSp macro="">
      <xdr:nvCxnSpPr>
        <xdr:cNvPr id="133" name="直線コネクタ 132"/>
        <xdr:cNvCxnSpPr/>
      </xdr:nvCxnSpPr>
      <xdr:spPr>
        <a:xfrm>
          <a:off x="13893800" y="284734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96774</xdr:rowOff>
    </xdr:from>
    <xdr:to>
      <xdr:col>21</xdr:col>
      <xdr:colOff>412750</xdr:colOff>
      <xdr:row>16</xdr:row>
      <xdr:rowOff>26924</xdr:rowOff>
    </xdr:to>
    <xdr:sp macro="" textlink="">
      <xdr:nvSpPr>
        <xdr:cNvPr id="134" name="フローチャート : 判断 133"/>
        <xdr:cNvSpPr/>
      </xdr:nvSpPr>
      <xdr:spPr>
        <a:xfrm>
          <a:off x="14732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37101</xdr:rowOff>
    </xdr:from>
    <xdr:ext cx="762000" cy="259045"/>
    <xdr:sp macro="" textlink="">
      <xdr:nvSpPr>
        <xdr:cNvPr id="135" name="テキスト ボックス 134"/>
        <xdr:cNvSpPr txBox="1"/>
      </xdr:nvSpPr>
      <xdr:spPr>
        <a:xfrm>
          <a:off x="14401800" y="243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21844</xdr:rowOff>
    </xdr:from>
    <xdr:to>
      <xdr:col>20</xdr:col>
      <xdr:colOff>158750</xdr:colOff>
      <xdr:row>16</xdr:row>
      <xdr:rowOff>104140</xdr:rowOff>
    </xdr:to>
    <xdr:cxnSp macro="">
      <xdr:nvCxnSpPr>
        <xdr:cNvPr id="136" name="直線コネクタ 135"/>
        <xdr:cNvCxnSpPr/>
      </xdr:nvCxnSpPr>
      <xdr:spPr>
        <a:xfrm>
          <a:off x="13004800" y="276504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32766</xdr:rowOff>
    </xdr:from>
    <xdr:to>
      <xdr:col>20</xdr:col>
      <xdr:colOff>209550</xdr:colOff>
      <xdr:row>15</xdr:row>
      <xdr:rowOff>134366</xdr:rowOff>
    </xdr:to>
    <xdr:sp macro="" textlink="">
      <xdr:nvSpPr>
        <xdr:cNvPr id="137" name="フローチャート : 判断 136"/>
        <xdr:cNvSpPr/>
      </xdr:nvSpPr>
      <xdr:spPr>
        <a:xfrm>
          <a:off x="13843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144543</xdr:rowOff>
    </xdr:from>
    <xdr:ext cx="762000" cy="259045"/>
    <xdr:sp macro="" textlink="">
      <xdr:nvSpPr>
        <xdr:cNvPr id="138" name="テキスト ボックス 137"/>
        <xdr:cNvSpPr txBox="1"/>
      </xdr:nvSpPr>
      <xdr:spPr>
        <a:xfrm>
          <a:off x="13512800" y="237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167640</xdr:rowOff>
    </xdr:from>
    <xdr:to>
      <xdr:col>19</xdr:col>
      <xdr:colOff>6350</xdr:colOff>
      <xdr:row>15</xdr:row>
      <xdr:rowOff>97790</xdr:rowOff>
    </xdr:to>
    <xdr:sp macro="" textlink="">
      <xdr:nvSpPr>
        <xdr:cNvPr id="139" name="フローチャート : 判断 138"/>
        <xdr:cNvSpPr/>
      </xdr:nvSpPr>
      <xdr:spPr>
        <a:xfrm>
          <a:off x="12954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107967</xdr:rowOff>
    </xdr:from>
    <xdr:ext cx="762000" cy="259045"/>
    <xdr:sp macro="" textlink="">
      <xdr:nvSpPr>
        <xdr:cNvPr id="140" name="テキスト ボックス 139"/>
        <xdr:cNvSpPr txBox="1"/>
      </xdr:nvSpPr>
      <xdr:spPr>
        <a:xfrm>
          <a:off x="12623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144780</xdr:rowOff>
    </xdr:from>
    <xdr:to>
      <xdr:col>24</xdr:col>
      <xdr:colOff>82550</xdr:colOff>
      <xdr:row>17</xdr:row>
      <xdr:rowOff>74930</xdr:rowOff>
    </xdr:to>
    <xdr:sp macro="" textlink="">
      <xdr:nvSpPr>
        <xdr:cNvPr id="146" name="円/楕円 145"/>
        <xdr:cNvSpPr/>
      </xdr:nvSpPr>
      <xdr:spPr>
        <a:xfrm>
          <a:off x="164592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116857</xdr:rowOff>
    </xdr:from>
    <xdr:ext cx="762000" cy="259045"/>
    <xdr:sp macro="" textlink="">
      <xdr:nvSpPr>
        <xdr:cNvPr id="147" name="物件費該当値テキスト"/>
        <xdr:cNvSpPr txBox="1"/>
      </xdr:nvSpPr>
      <xdr:spPr>
        <a:xfrm>
          <a:off x="165989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89916</xdr:rowOff>
    </xdr:from>
    <xdr:to>
      <xdr:col>22</xdr:col>
      <xdr:colOff>615950</xdr:colOff>
      <xdr:row>17</xdr:row>
      <xdr:rowOff>20066</xdr:rowOff>
    </xdr:to>
    <xdr:sp macro="" textlink="">
      <xdr:nvSpPr>
        <xdr:cNvPr id="148" name="円/楕円 147"/>
        <xdr:cNvSpPr/>
      </xdr:nvSpPr>
      <xdr:spPr>
        <a:xfrm>
          <a:off x="15621000" y="283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4843</xdr:rowOff>
    </xdr:from>
    <xdr:ext cx="736600" cy="259045"/>
    <xdr:sp macro="" textlink="">
      <xdr:nvSpPr>
        <xdr:cNvPr id="149" name="テキスト ボックス 148"/>
        <xdr:cNvSpPr txBox="1"/>
      </xdr:nvSpPr>
      <xdr:spPr>
        <a:xfrm>
          <a:off x="15290800" y="2919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135636</xdr:rowOff>
    </xdr:from>
    <xdr:to>
      <xdr:col>21</xdr:col>
      <xdr:colOff>412750</xdr:colOff>
      <xdr:row>17</xdr:row>
      <xdr:rowOff>65786</xdr:rowOff>
    </xdr:to>
    <xdr:sp macro="" textlink="">
      <xdr:nvSpPr>
        <xdr:cNvPr id="150" name="円/楕円 149"/>
        <xdr:cNvSpPr/>
      </xdr:nvSpPr>
      <xdr:spPr>
        <a:xfrm>
          <a:off x="14732000" y="287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50563</xdr:rowOff>
    </xdr:from>
    <xdr:ext cx="762000" cy="259045"/>
    <xdr:sp macro="" textlink="">
      <xdr:nvSpPr>
        <xdr:cNvPr id="151" name="テキスト ボックス 150"/>
        <xdr:cNvSpPr txBox="1"/>
      </xdr:nvSpPr>
      <xdr:spPr>
        <a:xfrm>
          <a:off x="14401800" y="296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53340</xdr:rowOff>
    </xdr:from>
    <xdr:to>
      <xdr:col>20</xdr:col>
      <xdr:colOff>209550</xdr:colOff>
      <xdr:row>16</xdr:row>
      <xdr:rowOff>154940</xdr:rowOff>
    </xdr:to>
    <xdr:sp macro="" textlink="">
      <xdr:nvSpPr>
        <xdr:cNvPr id="152" name="円/楕円 151"/>
        <xdr:cNvSpPr/>
      </xdr:nvSpPr>
      <xdr:spPr>
        <a:xfrm>
          <a:off x="13843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139717</xdr:rowOff>
    </xdr:from>
    <xdr:ext cx="762000" cy="259045"/>
    <xdr:sp macro="" textlink="">
      <xdr:nvSpPr>
        <xdr:cNvPr id="153" name="テキスト ボックス 152"/>
        <xdr:cNvSpPr txBox="1"/>
      </xdr:nvSpPr>
      <xdr:spPr>
        <a:xfrm>
          <a:off x="13512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142494</xdr:rowOff>
    </xdr:from>
    <xdr:to>
      <xdr:col>19</xdr:col>
      <xdr:colOff>6350</xdr:colOff>
      <xdr:row>16</xdr:row>
      <xdr:rowOff>72644</xdr:rowOff>
    </xdr:to>
    <xdr:sp macro="" textlink="">
      <xdr:nvSpPr>
        <xdr:cNvPr id="154" name="円/楕円 153"/>
        <xdr:cNvSpPr/>
      </xdr:nvSpPr>
      <xdr:spPr>
        <a:xfrm>
          <a:off x="12954000" y="271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57421</xdr:rowOff>
    </xdr:from>
    <xdr:ext cx="762000" cy="259045"/>
    <xdr:sp macro="" textlink="">
      <xdr:nvSpPr>
        <xdr:cNvPr id="155" name="テキスト ボックス 154"/>
        <xdr:cNvSpPr txBox="1"/>
      </xdr:nvSpPr>
      <xdr:spPr>
        <a:xfrm>
          <a:off x="12623800" y="280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a:t>
          </a:r>
          <a:r>
            <a:rPr kumimoji="1" lang="ja-JP" altLang="en-US" sz="1100">
              <a:latin typeface="ＭＳ Ｐゴシック"/>
            </a:rPr>
            <a:t>平成</a:t>
          </a:r>
          <a:r>
            <a:rPr kumimoji="1" lang="en-US" altLang="ja-JP" sz="1100">
              <a:latin typeface="ＭＳ Ｐゴシック"/>
            </a:rPr>
            <a:t>27</a:t>
          </a:r>
          <a:r>
            <a:rPr kumimoji="1" lang="ja-JP" altLang="en-US" sz="1100">
              <a:latin typeface="ＭＳ Ｐゴシック"/>
            </a:rPr>
            <a:t>年度に比べて</a:t>
          </a:r>
          <a:r>
            <a:rPr kumimoji="1" lang="en-US" altLang="ja-JP" sz="1100">
              <a:latin typeface="ＭＳ Ｐゴシック"/>
            </a:rPr>
            <a:t>0.3</a:t>
          </a:r>
          <a:r>
            <a:rPr kumimoji="1" lang="ja-JP" altLang="en-US" sz="1100">
              <a:latin typeface="ＭＳ Ｐゴシック"/>
            </a:rPr>
            <a:t>ポイント上昇したが、類似団体平均よりは</a:t>
          </a:r>
          <a:r>
            <a:rPr kumimoji="1" lang="en-US" altLang="ja-JP" sz="1100">
              <a:latin typeface="ＭＳ Ｐゴシック"/>
            </a:rPr>
            <a:t>1.9</a:t>
          </a:r>
          <a:r>
            <a:rPr kumimoji="1" lang="ja-JP" altLang="en-US" sz="1100">
              <a:latin typeface="ＭＳ Ｐゴシック"/>
            </a:rPr>
            <a:t>ポイント下回っている。</a:t>
          </a:r>
          <a:endParaRPr kumimoji="1" lang="en-US" altLang="ja-JP" sz="1100">
            <a:latin typeface="ＭＳ Ｐゴシック"/>
          </a:endParaRPr>
        </a:p>
        <a:p>
          <a:r>
            <a:rPr kumimoji="1" lang="ja-JP" altLang="en-US" sz="1100">
              <a:latin typeface="ＭＳ Ｐゴシック"/>
            </a:rPr>
            <a:t>　増加の理由は、障害福祉サービスや保育所運営費などの需要が増加し、市負担額も増額となったためである。</a:t>
          </a:r>
          <a:endParaRPr kumimoji="1" lang="en-US" altLang="ja-JP" sz="1100">
            <a:latin typeface="ＭＳ Ｐゴシック"/>
          </a:endParaRPr>
        </a:p>
        <a:p>
          <a:r>
            <a:rPr kumimoji="1" lang="ja-JP" altLang="en-US" sz="1100">
              <a:latin typeface="ＭＳ Ｐゴシック"/>
            </a:rPr>
            <a:t>　経年の状況として、類似団体平均と比較して増加の伸びを抑えられているのは、市単独事業について、廃止を含めて見直しを行っているためである。しかしながら、国の補助制度に基づく市負担額は増加を続けており、今後も上昇傾向が見込まれるため、いかに抑制できるかが課題である。</a:t>
          </a:r>
          <a:endParaRPr kumimoji="1" lang="ja-JP" altLang="en-US" sz="12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15422</xdr:rowOff>
    </xdr:from>
    <xdr:to>
      <xdr:col>7</xdr:col>
      <xdr:colOff>15875</xdr:colOff>
      <xdr:row>61</xdr:row>
      <xdr:rowOff>80735</xdr:rowOff>
    </xdr:to>
    <xdr:cxnSp macro="">
      <xdr:nvCxnSpPr>
        <xdr:cNvPr id="185" name="直線コネクタ 184"/>
        <xdr:cNvCxnSpPr/>
      </xdr:nvCxnSpPr>
      <xdr:spPr>
        <a:xfrm flipV="1">
          <a:off x="4826000" y="9102272"/>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52812</xdr:rowOff>
    </xdr:from>
    <xdr:ext cx="762000" cy="259045"/>
    <xdr:sp macro="" textlink="">
      <xdr:nvSpPr>
        <xdr:cNvPr id="186" name="扶助費最小値テキスト"/>
        <xdr:cNvSpPr txBox="1"/>
      </xdr:nvSpPr>
      <xdr:spPr>
        <a:xfrm>
          <a:off x="4914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6</xdr:col>
      <xdr:colOff>612775</xdr:colOff>
      <xdr:row>61</xdr:row>
      <xdr:rowOff>80735</xdr:rowOff>
    </xdr:from>
    <xdr:to>
      <xdr:col>7</xdr:col>
      <xdr:colOff>104775</xdr:colOff>
      <xdr:row>61</xdr:row>
      <xdr:rowOff>80735</xdr:rowOff>
    </xdr:to>
    <xdr:cxnSp macro="">
      <xdr:nvCxnSpPr>
        <xdr:cNvPr id="187" name="直線コネクタ 186"/>
        <xdr:cNvCxnSpPr/>
      </xdr:nvCxnSpPr>
      <xdr:spPr>
        <a:xfrm>
          <a:off x="4737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101799</xdr:rowOff>
    </xdr:from>
    <xdr:ext cx="762000" cy="259045"/>
    <xdr:sp macro="" textlink="">
      <xdr:nvSpPr>
        <xdr:cNvPr id="188" name="扶助費最大値テキスト"/>
        <xdr:cNvSpPr txBox="1"/>
      </xdr:nvSpPr>
      <xdr:spPr>
        <a:xfrm>
          <a:off x="4914900" y="884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6</xdr:col>
      <xdr:colOff>612775</xdr:colOff>
      <xdr:row>53</xdr:row>
      <xdr:rowOff>15422</xdr:rowOff>
    </xdr:from>
    <xdr:to>
      <xdr:col>7</xdr:col>
      <xdr:colOff>104775</xdr:colOff>
      <xdr:row>53</xdr:row>
      <xdr:rowOff>15422</xdr:rowOff>
    </xdr:to>
    <xdr:cxnSp macro="">
      <xdr:nvCxnSpPr>
        <xdr:cNvPr id="189" name="直線コネクタ 188"/>
        <xdr:cNvCxnSpPr/>
      </xdr:nvCxnSpPr>
      <xdr:spPr>
        <a:xfrm>
          <a:off x="4737100" y="910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9978</xdr:rowOff>
    </xdr:from>
    <xdr:to>
      <xdr:col>7</xdr:col>
      <xdr:colOff>15875</xdr:colOff>
      <xdr:row>55</xdr:row>
      <xdr:rowOff>42635</xdr:rowOff>
    </xdr:to>
    <xdr:cxnSp macro="">
      <xdr:nvCxnSpPr>
        <xdr:cNvPr id="190" name="直線コネクタ 189"/>
        <xdr:cNvCxnSpPr/>
      </xdr:nvCxnSpPr>
      <xdr:spPr>
        <a:xfrm>
          <a:off x="3987800" y="943972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170742</xdr:rowOff>
    </xdr:from>
    <xdr:ext cx="762000" cy="259045"/>
    <xdr:sp macro="" textlink="">
      <xdr:nvSpPr>
        <xdr:cNvPr id="191" name="扶助費平均値テキスト"/>
        <xdr:cNvSpPr txBox="1"/>
      </xdr:nvSpPr>
      <xdr:spPr>
        <a:xfrm>
          <a:off x="4914900" y="9600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92" name="フローチャート : 判断 191"/>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9978</xdr:rowOff>
    </xdr:from>
    <xdr:to>
      <xdr:col>5</xdr:col>
      <xdr:colOff>549275</xdr:colOff>
      <xdr:row>55</xdr:row>
      <xdr:rowOff>31750</xdr:rowOff>
    </xdr:to>
    <xdr:cxnSp macro="">
      <xdr:nvCxnSpPr>
        <xdr:cNvPr id="193" name="直線コネクタ 192"/>
        <xdr:cNvCxnSpPr/>
      </xdr:nvCxnSpPr>
      <xdr:spPr>
        <a:xfrm flipV="1">
          <a:off x="3098800" y="94397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5443</xdr:rowOff>
    </xdr:from>
    <xdr:to>
      <xdr:col>5</xdr:col>
      <xdr:colOff>600075</xdr:colOff>
      <xdr:row>56</xdr:row>
      <xdr:rowOff>107043</xdr:rowOff>
    </xdr:to>
    <xdr:sp macro="" textlink="">
      <xdr:nvSpPr>
        <xdr:cNvPr id="194" name="フローチャート : 判断 193"/>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91820</xdr:rowOff>
    </xdr:from>
    <xdr:ext cx="736600" cy="259045"/>
    <xdr:sp macro="" textlink="">
      <xdr:nvSpPr>
        <xdr:cNvPr id="195" name="テキスト ボックス 194"/>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72572</xdr:rowOff>
    </xdr:from>
    <xdr:to>
      <xdr:col>4</xdr:col>
      <xdr:colOff>346075</xdr:colOff>
      <xdr:row>55</xdr:row>
      <xdr:rowOff>31750</xdr:rowOff>
    </xdr:to>
    <xdr:cxnSp macro="">
      <xdr:nvCxnSpPr>
        <xdr:cNvPr id="196" name="直線コネクタ 195"/>
        <xdr:cNvCxnSpPr/>
      </xdr:nvCxnSpPr>
      <xdr:spPr>
        <a:xfrm>
          <a:off x="2209800" y="9330872"/>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163285</xdr:rowOff>
    </xdr:from>
    <xdr:to>
      <xdr:col>4</xdr:col>
      <xdr:colOff>396875</xdr:colOff>
      <xdr:row>55</xdr:row>
      <xdr:rowOff>93435</xdr:rowOff>
    </xdr:to>
    <xdr:sp macro="" textlink="">
      <xdr:nvSpPr>
        <xdr:cNvPr id="197" name="フローチャート : 判断 196"/>
        <xdr:cNvSpPr/>
      </xdr:nvSpPr>
      <xdr:spPr>
        <a:xfrm>
          <a:off x="3048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78212</xdr:rowOff>
    </xdr:from>
    <xdr:ext cx="762000" cy="259045"/>
    <xdr:sp macro="" textlink="">
      <xdr:nvSpPr>
        <xdr:cNvPr id="198" name="テキスト ボックス 197"/>
        <xdr:cNvSpPr txBox="1"/>
      </xdr:nvSpPr>
      <xdr:spPr>
        <a:xfrm>
          <a:off x="2717800" y="9507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72572</xdr:rowOff>
    </xdr:from>
    <xdr:to>
      <xdr:col>3</xdr:col>
      <xdr:colOff>142875</xdr:colOff>
      <xdr:row>54</xdr:row>
      <xdr:rowOff>116115</xdr:rowOff>
    </xdr:to>
    <xdr:cxnSp macro="">
      <xdr:nvCxnSpPr>
        <xdr:cNvPr id="199" name="直線コネクタ 198"/>
        <xdr:cNvCxnSpPr/>
      </xdr:nvCxnSpPr>
      <xdr:spPr>
        <a:xfrm flipV="1">
          <a:off x="1320800" y="9330872"/>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119743</xdr:rowOff>
    </xdr:from>
    <xdr:to>
      <xdr:col>3</xdr:col>
      <xdr:colOff>193675</xdr:colOff>
      <xdr:row>55</xdr:row>
      <xdr:rowOff>49893</xdr:rowOff>
    </xdr:to>
    <xdr:sp macro="" textlink="">
      <xdr:nvSpPr>
        <xdr:cNvPr id="200" name="フローチャート : 判断 199"/>
        <xdr:cNvSpPr/>
      </xdr:nvSpPr>
      <xdr:spPr>
        <a:xfrm>
          <a:off x="2159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34670</xdr:rowOff>
    </xdr:from>
    <xdr:ext cx="762000" cy="259045"/>
    <xdr:sp macro="" textlink="">
      <xdr:nvSpPr>
        <xdr:cNvPr id="201" name="テキスト ボックス 200"/>
        <xdr:cNvSpPr txBox="1"/>
      </xdr:nvSpPr>
      <xdr:spPr>
        <a:xfrm>
          <a:off x="1828800" y="946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97972</xdr:rowOff>
    </xdr:from>
    <xdr:to>
      <xdr:col>1</xdr:col>
      <xdr:colOff>676275</xdr:colOff>
      <xdr:row>55</xdr:row>
      <xdr:rowOff>28122</xdr:rowOff>
    </xdr:to>
    <xdr:sp macro="" textlink="">
      <xdr:nvSpPr>
        <xdr:cNvPr id="202" name="フローチャート : 判断 201"/>
        <xdr:cNvSpPr/>
      </xdr:nvSpPr>
      <xdr:spPr>
        <a:xfrm>
          <a:off x="1270000" y="935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12899</xdr:rowOff>
    </xdr:from>
    <xdr:ext cx="762000" cy="259045"/>
    <xdr:sp macro="" textlink="">
      <xdr:nvSpPr>
        <xdr:cNvPr id="203" name="テキスト ボックス 202"/>
        <xdr:cNvSpPr txBox="1"/>
      </xdr:nvSpPr>
      <xdr:spPr>
        <a:xfrm>
          <a:off x="939800" y="944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163285</xdr:rowOff>
    </xdr:from>
    <xdr:to>
      <xdr:col>7</xdr:col>
      <xdr:colOff>66675</xdr:colOff>
      <xdr:row>55</xdr:row>
      <xdr:rowOff>93435</xdr:rowOff>
    </xdr:to>
    <xdr:sp macro="" textlink="">
      <xdr:nvSpPr>
        <xdr:cNvPr id="209" name="円/楕円 208"/>
        <xdr:cNvSpPr/>
      </xdr:nvSpPr>
      <xdr:spPr>
        <a:xfrm>
          <a:off x="47752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8362</xdr:rowOff>
    </xdr:from>
    <xdr:ext cx="762000" cy="259045"/>
    <xdr:sp macro="" textlink="">
      <xdr:nvSpPr>
        <xdr:cNvPr id="210" name="扶助費該当値テキスト"/>
        <xdr:cNvSpPr txBox="1"/>
      </xdr:nvSpPr>
      <xdr:spPr>
        <a:xfrm>
          <a:off x="49149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130628</xdr:rowOff>
    </xdr:from>
    <xdr:to>
      <xdr:col>5</xdr:col>
      <xdr:colOff>600075</xdr:colOff>
      <xdr:row>55</xdr:row>
      <xdr:rowOff>60778</xdr:rowOff>
    </xdr:to>
    <xdr:sp macro="" textlink="">
      <xdr:nvSpPr>
        <xdr:cNvPr id="211" name="円/楕円 210"/>
        <xdr:cNvSpPr/>
      </xdr:nvSpPr>
      <xdr:spPr>
        <a:xfrm>
          <a:off x="3937000" y="93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70955</xdr:rowOff>
    </xdr:from>
    <xdr:ext cx="736600" cy="259045"/>
    <xdr:sp macro="" textlink="">
      <xdr:nvSpPr>
        <xdr:cNvPr id="212" name="テキスト ボックス 211"/>
        <xdr:cNvSpPr txBox="1"/>
      </xdr:nvSpPr>
      <xdr:spPr>
        <a:xfrm>
          <a:off x="3606800" y="9157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152400</xdr:rowOff>
    </xdr:from>
    <xdr:to>
      <xdr:col>4</xdr:col>
      <xdr:colOff>396875</xdr:colOff>
      <xdr:row>55</xdr:row>
      <xdr:rowOff>82550</xdr:rowOff>
    </xdr:to>
    <xdr:sp macro="" textlink="">
      <xdr:nvSpPr>
        <xdr:cNvPr id="213" name="円/楕円 212"/>
        <xdr:cNvSpPr/>
      </xdr:nvSpPr>
      <xdr:spPr>
        <a:xfrm>
          <a:off x="3048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92727</xdr:rowOff>
    </xdr:from>
    <xdr:ext cx="762000" cy="259045"/>
    <xdr:sp macro="" textlink="">
      <xdr:nvSpPr>
        <xdr:cNvPr id="214" name="テキスト ボックス 213"/>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21772</xdr:rowOff>
    </xdr:from>
    <xdr:to>
      <xdr:col>3</xdr:col>
      <xdr:colOff>193675</xdr:colOff>
      <xdr:row>54</xdr:row>
      <xdr:rowOff>123372</xdr:rowOff>
    </xdr:to>
    <xdr:sp macro="" textlink="">
      <xdr:nvSpPr>
        <xdr:cNvPr id="215" name="円/楕円 214"/>
        <xdr:cNvSpPr/>
      </xdr:nvSpPr>
      <xdr:spPr>
        <a:xfrm>
          <a:off x="2159000" y="928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133549</xdr:rowOff>
    </xdr:from>
    <xdr:ext cx="762000" cy="259045"/>
    <xdr:sp macro="" textlink="">
      <xdr:nvSpPr>
        <xdr:cNvPr id="216" name="テキスト ボックス 215"/>
        <xdr:cNvSpPr txBox="1"/>
      </xdr:nvSpPr>
      <xdr:spPr>
        <a:xfrm>
          <a:off x="1828800" y="904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65315</xdr:rowOff>
    </xdr:from>
    <xdr:to>
      <xdr:col>1</xdr:col>
      <xdr:colOff>676275</xdr:colOff>
      <xdr:row>54</xdr:row>
      <xdr:rowOff>166915</xdr:rowOff>
    </xdr:to>
    <xdr:sp macro="" textlink="">
      <xdr:nvSpPr>
        <xdr:cNvPr id="217" name="円/楕円 216"/>
        <xdr:cNvSpPr/>
      </xdr:nvSpPr>
      <xdr:spPr>
        <a:xfrm>
          <a:off x="1270000" y="932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5642</xdr:rowOff>
    </xdr:from>
    <xdr:ext cx="762000" cy="259045"/>
    <xdr:sp macro="" textlink="">
      <xdr:nvSpPr>
        <xdr:cNvPr id="218" name="テキスト ボックス 217"/>
        <xdr:cNvSpPr txBox="1"/>
      </xdr:nvSpPr>
      <xdr:spPr>
        <a:xfrm>
          <a:off x="939800" y="909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年度に比べて</a:t>
          </a:r>
          <a:r>
            <a:rPr kumimoji="1" lang="en-US" altLang="ja-JP" sz="1300">
              <a:latin typeface="ＭＳ Ｐゴシック"/>
            </a:rPr>
            <a:t>0.8</a:t>
          </a:r>
          <a:r>
            <a:rPr kumimoji="1" lang="ja-JP" altLang="en-US" sz="1300">
              <a:latin typeface="ＭＳ Ｐゴシック"/>
            </a:rPr>
            <a:t>ポイント上昇したが、類似団体平均よりは</a:t>
          </a:r>
          <a:r>
            <a:rPr kumimoji="1" lang="en-US" altLang="ja-JP" sz="1300">
              <a:latin typeface="ＭＳ Ｐゴシック"/>
            </a:rPr>
            <a:t>3.2</a:t>
          </a:r>
          <a:r>
            <a:rPr kumimoji="1" lang="ja-JP" altLang="en-US" sz="1300">
              <a:latin typeface="ＭＳ Ｐゴシック"/>
            </a:rPr>
            <a:t>ポイント下回っている。</a:t>
          </a:r>
          <a:endParaRPr kumimoji="1" lang="en-US" altLang="ja-JP" sz="1300">
            <a:latin typeface="ＭＳ Ｐゴシック"/>
          </a:endParaRPr>
        </a:p>
        <a:p>
          <a:r>
            <a:rPr kumimoji="1" lang="ja-JP" altLang="en-US" sz="1300">
              <a:latin typeface="ＭＳ Ｐゴシック"/>
            </a:rPr>
            <a:t>　その他の主な構成は、繰出金及び維持補修費であるが、介護保険特別会計保険事業勘定における保険給付や地域支援事業に係る市の法定負担額が増加傾向であり、保険給付を抑制できるような効果的な取り組みの実施が求められる。</a:t>
          </a:r>
          <a:endParaRPr kumimoji="1" lang="en-US" altLang="ja-JP"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27940</xdr:rowOff>
    </xdr:from>
    <xdr:to>
      <xdr:col>24</xdr:col>
      <xdr:colOff>31750</xdr:colOff>
      <xdr:row>62</xdr:row>
      <xdr:rowOff>20320</xdr:rowOff>
    </xdr:to>
    <xdr:cxnSp macro="">
      <xdr:nvCxnSpPr>
        <xdr:cNvPr id="246" name="直線コネクタ 245"/>
        <xdr:cNvCxnSpPr/>
      </xdr:nvCxnSpPr>
      <xdr:spPr>
        <a:xfrm flipV="1">
          <a:off x="16510000" y="92862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163847</xdr:rowOff>
    </xdr:from>
    <xdr:ext cx="762000" cy="259045"/>
    <xdr:sp macro="" textlink="">
      <xdr:nvSpPr>
        <xdr:cNvPr id="247" name="その他最小値テキスト"/>
        <xdr:cNvSpPr txBox="1"/>
      </xdr:nvSpPr>
      <xdr:spPr>
        <a:xfrm>
          <a:off x="16598900" y="1062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62</xdr:row>
      <xdr:rowOff>20320</xdr:rowOff>
    </xdr:from>
    <xdr:to>
      <xdr:col>24</xdr:col>
      <xdr:colOff>120650</xdr:colOff>
      <xdr:row>62</xdr:row>
      <xdr:rowOff>20320</xdr:rowOff>
    </xdr:to>
    <xdr:cxnSp macro="">
      <xdr:nvCxnSpPr>
        <xdr:cNvPr id="248" name="直線コネクタ 247"/>
        <xdr:cNvCxnSpPr/>
      </xdr:nvCxnSpPr>
      <xdr:spPr>
        <a:xfrm>
          <a:off x="16421100" y="10650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114317</xdr:rowOff>
    </xdr:from>
    <xdr:ext cx="762000" cy="259045"/>
    <xdr:sp macro="" textlink="">
      <xdr:nvSpPr>
        <xdr:cNvPr id="249" name="その他最大値テキスト"/>
        <xdr:cNvSpPr txBox="1"/>
      </xdr:nvSpPr>
      <xdr:spPr>
        <a:xfrm>
          <a:off x="16598900" y="902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628650</xdr:colOff>
      <xdr:row>54</xdr:row>
      <xdr:rowOff>27940</xdr:rowOff>
    </xdr:from>
    <xdr:to>
      <xdr:col>24</xdr:col>
      <xdr:colOff>120650</xdr:colOff>
      <xdr:row>54</xdr:row>
      <xdr:rowOff>27940</xdr:rowOff>
    </xdr:to>
    <xdr:cxnSp macro="">
      <xdr:nvCxnSpPr>
        <xdr:cNvPr id="250" name="直線コネクタ 249"/>
        <xdr:cNvCxnSpPr/>
      </xdr:nvCxnSpPr>
      <xdr:spPr>
        <a:xfrm>
          <a:off x="16421100" y="9286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39370</xdr:rowOff>
    </xdr:from>
    <xdr:to>
      <xdr:col>24</xdr:col>
      <xdr:colOff>31750</xdr:colOff>
      <xdr:row>55</xdr:row>
      <xdr:rowOff>100330</xdr:rowOff>
    </xdr:to>
    <xdr:cxnSp macro="">
      <xdr:nvCxnSpPr>
        <xdr:cNvPr id="251" name="直線コネクタ 250"/>
        <xdr:cNvCxnSpPr/>
      </xdr:nvCxnSpPr>
      <xdr:spPr>
        <a:xfrm>
          <a:off x="15671800" y="94691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93997</xdr:rowOff>
    </xdr:from>
    <xdr:ext cx="762000" cy="259045"/>
    <xdr:sp macro="" textlink="">
      <xdr:nvSpPr>
        <xdr:cNvPr id="252"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53" name="フローチャート : 判断 252"/>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39370</xdr:rowOff>
    </xdr:from>
    <xdr:to>
      <xdr:col>22</xdr:col>
      <xdr:colOff>565150</xdr:colOff>
      <xdr:row>55</xdr:row>
      <xdr:rowOff>39370</xdr:rowOff>
    </xdr:to>
    <xdr:cxnSp macro="">
      <xdr:nvCxnSpPr>
        <xdr:cNvPr id="254" name="直線コネクタ 253"/>
        <xdr:cNvCxnSpPr/>
      </xdr:nvCxnSpPr>
      <xdr:spPr>
        <a:xfrm>
          <a:off x="14782800" y="9469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5" name="フローチャート : 判断 254"/>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52087</xdr:rowOff>
    </xdr:from>
    <xdr:ext cx="736600" cy="259045"/>
    <xdr:sp macro="" textlink="">
      <xdr:nvSpPr>
        <xdr:cNvPr id="256" name="テキスト ボックス 255"/>
        <xdr:cNvSpPr txBox="1"/>
      </xdr:nvSpPr>
      <xdr:spPr>
        <a:xfrm>
          <a:off x="15290800" y="982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142240</xdr:rowOff>
    </xdr:from>
    <xdr:to>
      <xdr:col>21</xdr:col>
      <xdr:colOff>361950</xdr:colOff>
      <xdr:row>55</xdr:row>
      <xdr:rowOff>39370</xdr:rowOff>
    </xdr:to>
    <xdr:cxnSp macro="">
      <xdr:nvCxnSpPr>
        <xdr:cNvPr id="257" name="直線コネクタ 256"/>
        <xdr:cNvCxnSpPr/>
      </xdr:nvCxnSpPr>
      <xdr:spPr>
        <a:xfrm>
          <a:off x="13893800" y="94005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258" name="フローチャート : 判断 257"/>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44467</xdr:rowOff>
    </xdr:from>
    <xdr:ext cx="762000" cy="259045"/>
    <xdr:sp macro="" textlink="">
      <xdr:nvSpPr>
        <xdr:cNvPr id="259" name="テキスト ボックス 258"/>
        <xdr:cNvSpPr txBox="1"/>
      </xdr:nvSpPr>
      <xdr:spPr>
        <a:xfrm>
          <a:off x="14401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111760</xdr:rowOff>
    </xdr:from>
    <xdr:to>
      <xdr:col>20</xdr:col>
      <xdr:colOff>158750</xdr:colOff>
      <xdr:row>54</xdr:row>
      <xdr:rowOff>142240</xdr:rowOff>
    </xdr:to>
    <xdr:cxnSp macro="">
      <xdr:nvCxnSpPr>
        <xdr:cNvPr id="260" name="直線コネクタ 259"/>
        <xdr:cNvCxnSpPr/>
      </xdr:nvCxnSpPr>
      <xdr:spPr>
        <a:xfrm>
          <a:off x="13004800" y="93700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1" name="フローチャート :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62" name="テキスト ボックス 261"/>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114300</xdr:rowOff>
    </xdr:from>
    <xdr:to>
      <xdr:col>19</xdr:col>
      <xdr:colOff>6350</xdr:colOff>
      <xdr:row>57</xdr:row>
      <xdr:rowOff>44450</xdr:rowOff>
    </xdr:to>
    <xdr:sp macro="" textlink="">
      <xdr:nvSpPr>
        <xdr:cNvPr id="263" name="フローチャート : 判断 262"/>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29227</xdr:rowOff>
    </xdr:from>
    <xdr:ext cx="762000" cy="259045"/>
    <xdr:sp macro="" textlink="">
      <xdr:nvSpPr>
        <xdr:cNvPr id="264" name="テキスト ボックス 263"/>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49530</xdr:rowOff>
    </xdr:from>
    <xdr:to>
      <xdr:col>24</xdr:col>
      <xdr:colOff>82550</xdr:colOff>
      <xdr:row>55</xdr:row>
      <xdr:rowOff>151130</xdr:rowOff>
    </xdr:to>
    <xdr:sp macro="" textlink="">
      <xdr:nvSpPr>
        <xdr:cNvPr id="270" name="円/楕円 269"/>
        <xdr:cNvSpPr/>
      </xdr:nvSpPr>
      <xdr:spPr>
        <a:xfrm>
          <a:off x="164592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66057</xdr:rowOff>
    </xdr:from>
    <xdr:ext cx="762000" cy="259045"/>
    <xdr:sp macro="" textlink="">
      <xdr:nvSpPr>
        <xdr:cNvPr id="271" name="その他該当値テキスト"/>
        <xdr:cNvSpPr txBox="1"/>
      </xdr:nvSpPr>
      <xdr:spPr>
        <a:xfrm>
          <a:off x="165989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160020</xdr:rowOff>
    </xdr:from>
    <xdr:to>
      <xdr:col>22</xdr:col>
      <xdr:colOff>615950</xdr:colOff>
      <xdr:row>55</xdr:row>
      <xdr:rowOff>90170</xdr:rowOff>
    </xdr:to>
    <xdr:sp macro="" textlink="">
      <xdr:nvSpPr>
        <xdr:cNvPr id="272" name="円/楕円 271"/>
        <xdr:cNvSpPr/>
      </xdr:nvSpPr>
      <xdr:spPr>
        <a:xfrm>
          <a:off x="15621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100347</xdr:rowOff>
    </xdr:from>
    <xdr:ext cx="736600" cy="259045"/>
    <xdr:sp macro="" textlink="">
      <xdr:nvSpPr>
        <xdr:cNvPr id="273" name="テキスト ボックス 272"/>
        <xdr:cNvSpPr txBox="1"/>
      </xdr:nvSpPr>
      <xdr:spPr>
        <a:xfrm>
          <a:off x="15290800" y="918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160020</xdr:rowOff>
    </xdr:from>
    <xdr:to>
      <xdr:col>21</xdr:col>
      <xdr:colOff>412750</xdr:colOff>
      <xdr:row>55</xdr:row>
      <xdr:rowOff>90170</xdr:rowOff>
    </xdr:to>
    <xdr:sp macro="" textlink="">
      <xdr:nvSpPr>
        <xdr:cNvPr id="274" name="円/楕円 273"/>
        <xdr:cNvSpPr/>
      </xdr:nvSpPr>
      <xdr:spPr>
        <a:xfrm>
          <a:off x="14732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100347</xdr:rowOff>
    </xdr:from>
    <xdr:ext cx="762000" cy="259045"/>
    <xdr:sp macro="" textlink="">
      <xdr:nvSpPr>
        <xdr:cNvPr id="275" name="テキスト ボックス 274"/>
        <xdr:cNvSpPr txBox="1"/>
      </xdr:nvSpPr>
      <xdr:spPr>
        <a:xfrm>
          <a:off x="14401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91440</xdr:rowOff>
    </xdr:from>
    <xdr:to>
      <xdr:col>20</xdr:col>
      <xdr:colOff>209550</xdr:colOff>
      <xdr:row>55</xdr:row>
      <xdr:rowOff>21590</xdr:rowOff>
    </xdr:to>
    <xdr:sp macro="" textlink="">
      <xdr:nvSpPr>
        <xdr:cNvPr id="276" name="円/楕円 275"/>
        <xdr:cNvSpPr/>
      </xdr:nvSpPr>
      <xdr:spPr>
        <a:xfrm>
          <a:off x="13843000" y="934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31767</xdr:rowOff>
    </xdr:from>
    <xdr:ext cx="762000" cy="259045"/>
    <xdr:sp macro="" textlink="">
      <xdr:nvSpPr>
        <xdr:cNvPr id="277" name="テキスト ボックス 276"/>
        <xdr:cNvSpPr txBox="1"/>
      </xdr:nvSpPr>
      <xdr:spPr>
        <a:xfrm>
          <a:off x="13512800" y="911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60960</xdr:rowOff>
    </xdr:from>
    <xdr:to>
      <xdr:col>19</xdr:col>
      <xdr:colOff>6350</xdr:colOff>
      <xdr:row>54</xdr:row>
      <xdr:rowOff>162560</xdr:rowOff>
    </xdr:to>
    <xdr:sp macro="" textlink="">
      <xdr:nvSpPr>
        <xdr:cNvPr id="278" name="円/楕円 277"/>
        <xdr:cNvSpPr/>
      </xdr:nvSpPr>
      <xdr:spPr>
        <a:xfrm>
          <a:off x="12954000" y="93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1287</xdr:rowOff>
    </xdr:from>
    <xdr:ext cx="762000" cy="259045"/>
    <xdr:sp macro="" textlink="">
      <xdr:nvSpPr>
        <xdr:cNvPr id="279" name="テキスト ボックス 278"/>
        <xdr:cNvSpPr txBox="1"/>
      </xdr:nvSpPr>
      <xdr:spPr>
        <a:xfrm>
          <a:off x="12623800" y="908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50" baseline="0">
              <a:latin typeface="ＭＳ Ｐゴシック"/>
            </a:rPr>
            <a:t>　平成</a:t>
          </a:r>
          <a:r>
            <a:rPr kumimoji="1" lang="en-US" altLang="ja-JP" sz="950" baseline="0">
              <a:latin typeface="ＭＳ Ｐゴシック"/>
            </a:rPr>
            <a:t>27</a:t>
          </a:r>
          <a:r>
            <a:rPr kumimoji="1" lang="ja-JP" altLang="en-US" sz="950" baseline="0">
              <a:latin typeface="ＭＳ Ｐゴシック"/>
            </a:rPr>
            <a:t>年度に比べて</a:t>
          </a:r>
          <a:r>
            <a:rPr kumimoji="1" lang="en-US" altLang="ja-JP" sz="950" baseline="0">
              <a:latin typeface="ＭＳ Ｐゴシック"/>
            </a:rPr>
            <a:t>0.9</a:t>
          </a:r>
          <a:r>
            <a:rPr kumimoji="1" lang="ja-JP" altLang="en-US" sz="950" baseline="0">
              <a:latin typeface="ＭＳ Ｐゴシック"/>
            </a:rPr>
            <a:t>ポイント改善したものの、類似団体平均を</a:t>
          </a:r>
          <a:r>
            <a:rPr kumimoji="1" lang="en-US" altLang="ja-JP" sz="950" baseline="0">
              <a:latin typeface="ＭＳ Ｐゴシック"/>
            </a:rPr>
            <a:t>4.1</a:t>
          </a:r>
          <a:r>
            <a:rPr kumimoji="1" lang="ja-JP" altLang="en-US" sz="950" baseline="0">
              <a:latin typeface="ＭＳ Ｐゴシック"/>
            </a:rPr>
            <a:t>ポイント上回っている。</a:t>
          </a:r>
          <a:endParaRPr kumimoji="1" lang="en-US" altLang="ja-JP" sz="950" baseline="0">
            <a:latin typeface="ＭＳ Ｐゴシック"/>
          </a:endParaRPr>
        </a:p>
        <a:p>
          <a:r>
            <a:rPr kumimoji="1" lang="ja-JP" altLang="en-US" sz="950" baseline="0">
              <a:latin typeface="ＭＳ Ｐゴシック"/>
            </a:rPr>
            <a:t>　これは、消防業務やごみ処理業務などを一部事務組合において実施しているためである。</a:t>
          </a:r>
          <a:endParaRPr kumimoji="1" lang="en-US" altLang="ja-JP" sz="950" baseline="0">
            <a:latin typeface="ＭＳ Ｐゴシック"/>
          </a:endParaRPr>
        </a:p>
        <a:p>
          <a:r>
            <a:rPr kumimoji="1" lang="ja-JP" altLang="en-US" sz="950" baseline="0">
              <a:latin typeface="ＭＳ Ｐゴシック"/>
            </a:rPr>
            <a:t>　経年の状況として、徐々に改善傾向であるが、一部事務組合の借入金の償還が進んだことにより市の負担額が減少していることが主な理由であり、今後は、老朽化による施設・設備の更新により、再度、市の負担が上昇する可能性があるため、一部事務組合の事業についても適正な業務及びコストの把握に努める必要がある。また、補助金についても「補助金の見直し方針」に基づき、適正化を図ることが必要であ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3556</xdr:rowOff>
    </xdr:from>
    <xdr:to>
      <xdr:col>24</xdr:col>
      <xdr:colOff>31750</xdr:colOff>
      <xdr:row>39</xdr:row>
      <xdr:rowOff>92710</xdr:rowOff>
    </xdr:to>
    <xdr:cxnSp macro="">
      <xdr:nvCxnSpPr>
        <xdr:cNvPr id="304" name="直線コネクタ 303"/>
        <xdr:cNvCxnSpPr/>
      </xdr:nvCxnSpPr>
      <xdr:spPr>
        <a:xfrm flipV="1">
          <a:off x="16510000" y="5832856"/>
          <a:ext cx="0" cy="946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5"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06" name="直線コネクタ 305"/>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89933</xdr:rowOff>
    </xdr:from>
    <xdr:ext cx="762000" cy="259045"/>
    <xdr:sp macro="" textlink="">
      <xdr:nvSpPr>
        <xdr:cNvPr id="307"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23</xdr:col>
      <xdr:colOff>628650</xdr:colOff>
      <xdr:row>34</xdr:row>
      <xdr:rowOff>3556</xdr:rowOff>
    </xdr:from>
    <xdr:to>
      <xdr:col>24</xdr:col>
      <xdr:colOff>120650</xdr:colOff>
      <xdr:row>34</xdr:row>
      <xdr:rowOff>3556</xdr:rowOff>
    </xdr:to>
    <xdr:cxnSp macro="">
      <xdr:nvCxnSpPr>
        <xdr:cNvPr id="308" name="直線コネクタ 307"/>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106426</xdr:rowOff>
    </xdr:from>
    <xdr:to>
      <xdr:col>24</xdr:col>
      <xdr:colOff>31750</xdr:colOff>
      <xdr:row>37</xdr:row>
      <xdr:rowOff>147574</xdr:rowOff>
    </xdr:to>
    <xdr:cxnSp macro="">
      <xdr:nvCxnSpPr>
        <xdr:cNvPr id="309" name="直線コネクタ 308"/>
        <xdr:cNvCxnSpPr/>
      </xdr:nvCxnSpPr>
      <xdr:spPr>
        <a:xfrm flipV="1">
          <a:off x="15671800" y="645007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56151</xdr:rowOff>
    </xdr:from>
    <xdr:ext cx="762000" cy="259045"/>
    <xdr:sp macro="" textlink="">
      <xdr:nvSpPr>
        <xdr:cNvPr id="310" name="補助費等平均値テキスト"/>
        <xdr:cNvSpPr txBox="1"/>
      </xdr:nvSpPr>
      <xdr:spPr>
        <a:xfrm>
          <a:off x="16598900" y="6056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39624</xdr:rowOff>
    </xdr:from>
    <xdr:to>
      <xdr:col>24</xdr:col>
      <xdr:colOff>82550</xdr:colOff>
      <xdr:row>36</xdr:row>
      <xdr:rowOff>141224</xdr:rowOff>
    </xdr:to>
    <xdr:sp macro="" textlink="">
      <xdr:nvSpPr>
        <xdr:cNvPr id="311" name="フローチャート : 判断 310"/>
        <xdr:cNvSpPr/>
      </xdr:nvSpPr>
      <xdr:spPr>
        <a:xfrm>
          <a:off x="164592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147574</xdr:rowOff>
    </xdr:from>
    <xdr:to>
      <xdr:col>22</xdr:col>
      <xdr:colOff>565150</xdr:colOff>
      <xdr:row>38</xdr:row>
      <xdr:rowOff>3556</xdr:rowOff>
    </xdr:to>
    <xdr:cxnSp macro="">
      <xdr:nvCxnSpPr>
        <xdr:cNvPr id="312" name="直線コネクタ 311"/>
        <xdr:cNvCxnSpPr/>
      </xdr:nvCxnSpPr>
      <xdr:spPr>
        <a:xfrm flipV="1">
          <a:off x="14782800" y="64912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13" name="フローチャート : 判断 312"/>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128541</xdr:rowOff>
    </xdr:from>
    <xdr:ext cx="736600" cy="259045"/>
    <xdr:sp macro="" textlink="">
      <xdr:nvSpPr>
        <xdr:cNvPr id="314" name="テキスト ボックス 313"/>
        <xdr:cNvSpPr txBox="1"/>
      </xdr:nvSpPr>
      <xdr:spPr>
        <a:xfrm>
          <a:off x="15290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3556</xdr:rowOff>
    </xdr:from>
    <xdr:to>
      <xdr:col>21</xdr:col>
      <xdr:colOff>361950</xdr:colOff>
      <xdr:row>38</xdr:row>
      <xdr:rowOff>72136</xdr:rowOff>
    </xdr:to>
    <xdr:cxnSp macro="">
      <xdr:nvCxnSpPr>
        <xdr:cNvPr id="315" name="直線コネクタ 314"/>
        <xdr:cNvCxnSpPr/>
      </xdr:nvCxnSpPr>
      <xdr:spPr>
        <a:xfrm flipV="1">
          <a:off x="13893800" y="651865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6" name="フローチャート : 判断 315"/>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87393</xdr:rowOff>
    </xdr:from>
    <xdr:ext cx="762000" cy="259045"/>
    <xdr:sp macro="" textlink="">
      <xdr:nvSpPr>
        <xdr:cNvPr id="317" name="テキスト ボックス 316"/>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72136</xdr:rowOff>
    </xdr:from>
    <xdr:to>
      <xdr:col>20</xdr:col>
      <xdr:colOff>158750</xdr:colOff>
      <xdr:row>39</xdr:row>
      <xdr:rowOff>1270</xdr:rowOff>
    </xdr:to>
    <xdr:cxnSp macro="">
      <xdr:nvCxnSpPr>
        <xdr:cNvPr id="318" name="直線コネクタ 317"/>
        <xdr:cNvCxnSpPr/>
      </xdr:nvCxnSpPr>
      <xdr:spPr>
        <a:xfrm flipV="1">
          <a:off x="13004800" y="658723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147066</xdr:rowOff>
    </xdr:from>
    <xdr:to>
      <xdr:col>20</xdr:col>
      <xdr:colOff>209550</xdr:colOff>
      <xdr:row>36</xdr:row>
      <xdr:rowOff>77216</xdr:rowOff>
    </xdr:to>
    <xdr:sp macro="" textlink="">
      <xdr:nvSpPr>
        <xdr:cNvPr id="319" name="フローチャート : 判断 318"/>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87393</xdr:rowOff>
    </xdr:from>
    <xdr:ext cx="762000" cy="259045"/>
    <xdr:sp macro="" textlink="">
      <xdr:nvSpPr>
        <xdr:cNvPr id="320" name="テキスト ボックス 319"/>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151638</xdr:rowOff>
    </xdr:from>
    <xdr:to>
      <xdr:col>19</xdr:col>
      <xdr:colOff>6350</xdr:colOff>
      <xdr:row>36</xdr:row>
      <xdr:rowOff>81788</xdr:rowOff>
    </xdr:to>
    <xdr:sp macro="" textlink="">
      <xdr:nvSpPr>
        <xdr:cNvPr id="321" name="フローチャート : 判断 320"/>
        <xdr:cNvSpPr/>
      </xdr:nvSpPr>
      <xdr:spPr>
        <a:xfrm>
          <a:off x="12954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91965</xdr:rowOff>
    </xdr:from>
    <xdr:ext cx="762000" cy="259045"/>
    <xdr:sp macro="" textlink="">
      <xdr:nvSpPr>
        <xdr:cNvPr id="322" name="テキスト ボックス 321"/>
        <xdr:cNvSpPr txBox="1"/>
      </xdr:nvSpPr>
      <xdr:spPr>
        <a:xfrm>
          <a:off x="12623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55626</xdr:rowOff>
    </xdr:from>
    <xdr:to>
      <xdr:col>24</xdr:col>
      <xdr:colOff>82550</xdr:colOff>
      <xdr:row>37</xdr:row>
      <xdr:rowOff>157226</xdr:rowOff>
    </xdr:to>
    <xdr:sp macro="" textlink="">
      <xdr:nvSpPr>
        <xdr:cNvPr id="328" name="円/楕円 327"/>
        <xdr:cNvSpPr/>
      </xdr:nvSpPr>
      <xdr:spPr>
        <a:xfrm>
          <a:off x="164592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27703</xdr:rowOff>
    </xdr:from>
    <xdr:ext cx="762000" cy="259045"/>
    <xdr:sp macro="" textlink="">
      <xdr:nvSpPr>
        <xdr:cNvPr id="329" name="補助費等該当値テキスト"/>
        <xdr:cNvSpPr txBox="1"/>
      </xdr:nvSpPr>
      <xdr:spPr>
        <a:xfrm>
          <a:off x="165989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96774</xdr:rowOff>
    </xdr:from>
    <xdr:to>
      <xdr:col>22</xdr:col>
      <xdr:colOff>615950</xdr:colOff>
      <xdr:row>38</xdr:row>
      <xdr:rowOff>26924</xdr:rowOff>
    </xdr:to>
    <xdr:sp macro="" textlink="">
      <xdr:nvSpPr>
        <xdr:cNvPr id="330" name="円/楕円 329"/>
        <xdr:cNvSpPr/>
      </xdr:nvSpPr>
      <xdr:spPr>
        <a:xfrm>
          <a:off x="15621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11701</xdr:rowOff>
    </xdr:from>
    <xdr:ext cx="736600" cy="259045"/>
    <xdr:sp macro="" textlink="">
      <xdr:nvSpPr>
        <xdr:cNvPr id="331" name="テキスト ボックス 330"/>
        <xdr:cNvSpPr txBox="1"/>
      </xdr:nvSpPr>
      <xdr:spPr>
        <a:xfrm>
          <a:off x="15290800" y="6526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124206</xdr:rowOff>
    </xdr:from>
    <xdr:to>
      <xdr:col>21</xdr:col>
      <xdr:colOff>412750</xdr:colOff>
      <xdr:row>38</xdr:row>
      <xdr:rowOff>54356</xdr:rowOff>
    </xdr:to>
    <xdr:sp macro="" textlink="">
      <xdr:nvSpPr>
        <xdr:cNvPr id="332" name="円/楕円 331"/>
        <xdr:cNvSpPr/>
      </xdr:nvSpPr>
      <xdr:spPr>
        <a:xfrm>
          <a:off x="14732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39133</xdr:rowOff>
    </xdr:from>
    <xdr:ext cx="762000" cy="259045"/>
    <xdr:sp macro="" textlink="">
      <xdr:nvSpPr>
        <xdr:cNvPr id="333" name="テキスト ボックス 332"/>
        <xdr:cNvSpPr txBox="1"/>
      </xdr:nvSpPr>
      <xdr:spPr>
        <a:xfrm>
          <a:off x="144018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21336</xdr:rowOff>
    </xdr:from>
    <xdr:to>
      <xdr:col>20</xdr:col>
      <xdr:colOff>209550</xdr:colOff>
      <xdr:row>38</xdr:row>
      <xdr:rowOff>122936</xdr:rowOff>
    </xdr:to>
    <xdr:sp macro="" textlink="">
      <xdr:nvSpPr>
        <xdr:cNvPr id="334" name="円/楕円 333"/>
        <xdr:cNvSpPr/>
      </xdr:nvSpPr>
      <xdr:spPr>
        <a:xfrm>
          <a:off x="138430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107713</xdr:rowOff>
    </xdr:from>
    <xdr:ext cx="762000" cy="259045"/>
    <xdr:sp macro="" textlink="">
      <xdr:nvSpPr>
        <xdr:cNvPr id="335" name="テキスト ボックス 334"/>
        <xdr:cNvSpPr txBox="1"/>
      </xdr:nvSpPr>
      <xdr:spPr>
        <a:xfrm>
          <a:off x="13512800" y="662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121920</xdr:rowOff>
    </xdr:from>
    <xdr:to>
      <xdr:col>19</xdr:col>
      <xdr:colOff>6350</xdr:colOff>
      <xdr:row>39</xdr:row>
      <xdr:rowOff>52070</xdr:rowOff>
    </xdr:to>
    <xdr:sp macro="" textlink="">
      <xdr:nvSpPr>
        <xdr:cNvPr id="336" name="円/楕円 335"/>
        <xdr:cNvSpPr/>
      </xdr:nvSpPr>
      <xdr:spPr>
        <a:xfrm>
          <a:off x="12954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36847</xdr:rowOff>
    </xdr:from>
    <xdr:ext cx="762000" cy="259045"/>
    <xdr:sp macro="" textlink="">
      <xdr:nvSpPr>
        <xdr:cNvPr id="337" name="テキスト ボックス 336"/>
        <xdr:cNvSpPr txBox="1"/>
      </xdr:nvSpPr>
      <xdr:spPr>
        <a:xfrm>
          <a:off x="12623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a:rPr>
            <a:t>　類似団体平均より</a:t>
          </a:r>
          <a:r>
            <a:rPr kumimoji="1" lang="en-US" altLang="ja-JP" sz="900">
              <a:latin typeface="ＭＳ Ｐゴシック"/>
            </a:rPr>
            <a:t>3.5</a:t>
          </a:r>
          <a:r>
            <a:rPr kumimoji="1" lang="ja-JP" altLang="en-US" sz="900">
              <a:latin typeface="ＭＳ Ｐゴシック"/>
            </a:rPr>
            <a:t>ポイント下回ってはいるものの、平成</a:t>
          </a:r>
          <a:r>
            <a:rPr kumimoji="1" lang="en-US" altLang="ja-JP" sz="900">
              <a:latin typeface="ＭＳ Ｐゴシック"/>
            </a:rPr>
            <a:t>27</a:t>
          </a:r>
          <a:r>
            <a:rPr kumimoji="1" lang="ja-JP" altLang="en-US" sz="900">
              <a:latin typeface="ＭＳ Ｐゴシック"/>
            </a:rPr>
            <a:t>年度に比べて</a:t>
          </a:r>
          <a:r>
            <a:rPr kumimoji="1" lang="en-US" altLang="ja-JP" sz="900">
              <a:latin typeface="ＭＳ Ｐゴシック"/>
            </a:rPr>
            <a:t>1.0</a:t>
          </a:r>
          <a:r>
            <a:rPr kumimoji="1" lang="ja-JP" altLang="en-US" sz="900">
              <a:latin typeface="ＭＳ Ｐゴシック"/>
            </a:rPr>
            <a:t>ポイント上昇した。</a:t>
          </a:r>
          <a:endParaRPr kumimoji="1" lang="en-US" altLang="ja-JP" sz="900">
            <a:latin typeface="ＭＳ Ｐゴシック"/>
          </a:endParaRPr>
        </a:p>
        <a:p>
          <a:r>
            <a:rPr kumimoji="1" lang="ja-JP" altLang="en-US" sz="900">
              <a:latin typeface="ＭＳ Ｐゴシック"/>
            </a:rPr>
            <a:t>　これは、平成</a:t>
          </a:r>
          <a:r>
            <a:rPr kumimoji="1" lang="en-US" altLang="ja-JP" sz="900">
              <a:latin typeface="ＭＳ Ｐゴシック"/>
            </a:rPr>
            <a:t>24</a:t>
          </a:r>
          <a:r>
            <a:rPr kumimoji="1" lang="ja-JP" altLang="en-US" sz="900">
              <a:latin typeface="ＭＳ Ｐゴシック"/>
            </a:rPr>
            <a:t>年度に借入を行った臨時財政対策債の元金償還が開始となったことなどにより、元利償還金の支払額が増えたためである。</a:t>
          </a:r>
          <a:endParaRPr kumimoji="1" lang="en-US" altLang="ja-JP" sz="900">
            <a:latin typeface="ＭＳ Ｐゴシック"/>
          </a:endParaRPr>
        </a:p>
        <a:p>
          <a:r>
            <a:rPr kumimoji="1" lang="ja-JP" altLang="en-US" sz="900">
              <a:latin typeface="ＭＳ Ｐゴシック"/>
            </a:rPr>
            <a:t>　経年の状況として、ほぼ横ばいではあるが、平成</a:t>
          </a:r>
          <a:r>
            <a:rPr kumimoji="1" lang="en-US" altLang="ja-JP" sz="900">
              <a:latin typeface="ＭＳ Ｐゴシック"/>
            </a:rPr>
            <a:t>27</a:t>
          </a:r>
          <a:r>
            <a:rPr kumimoji="1" lang="ja-JP" altLang="en-US" sz="900">
              <a:latin typeface="ＭＳ Ｐゴシック"/>
            </a:rPr>
            <a:t>年度からの庁舎整備事業や平成</a:t>
          </a:r>
          <a:r>
            <a:rPr kumimoji="1" lang="en-US" altLang="ja-JP" sz="900">
              <a:latin typeface="ＭＳ Ｐゴシック"/>
            </a:rPr>
            <a:t>30</a:t>
          </a:r>
          <a:r>
            <a:rPr kumimoji="1" lang="ja-JP" altLang="en-US" sz="900">
              <a:latin typeface="ＭＳ Ｐゴシック"/>
            </a:rPr>
            <a:t>年度の学校給食共同調理場建替事業に係る地方債について、今後、元金償還が開始となることに加え、臨時財政対策債の制度が継続することによる公債費の増加が見込まれることから、経常収支比率の悪化の要因になり得ると考えられる。このため、特に普通建設事業については、事業実施の必要性から精査し、将来負担の軽減に努める必要がある。</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80</xdr:row>
      <xdr:rowOff>136144</xdr:rowOff>
    </xdr:to>
    <xdr:cxnSp macro="">
      <xdr:nvCxnSpPr>
        <xdr:cNvPr id="362" name="直線コネクタ 361"/>
        <xdr:cNvCxnSpPr/>
      </xdr:nvCxnSpPr>
      <xdr:spPr>
        <a:xfrm flipV="1">
          <a:off x="4826000" y="12823444"/>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108221</xdr:rowOff>
    </xdr:from>
    <xdr:ext cx="762000" cy="259045"/>
    <xdr:sp macro="" textlink="">
      <xdr:nvSpPr>
        <xdr:cNvPr id="363" name="公債費最小値テキスト"/>
        <xdr:cNvSpPr txBox="1"/>
      </xdr:nvSpPr>
      <xdr:spPr>
        <a:xfrm>
          <a:off x="4914900" y="1382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6</xdr:col>
      <xdr:colOff>612775</xdr:colOff>
      <xdr:row>80</xdr:row>
      <xdr:rowOff>136144</xdr:rowOff>
    </xdr:from>
    <xdr:to>
      <xdr:col>7</xdr:col>
      <xdr:colOff>104775</xdr:colOff>
      <xdr:row>80</xdr:row>
      <xdr:rowOff>136144</xdr:rowOff>
    </xdr:to>
    <xdr:cxnSp macro="">
      <xdr:nvCxnSpPr>
        <xdr:cNvPr id="364" name="直線コネクタ 363"/>
        <xdr:cNvCxnSpPr/>
      </xdr:nvCxnSpPr>
      <xdr:spPr>
        <a:xfrm>
          <a:off x="4737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65"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66" name="直線コネクタ 365"/>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81280</xdr:rowOff>
    </xdr:from>
    <xdr:to>
      <xdr:col>7</xdr:col>
      <xdr:colOff>15875</xdr:colOff>
      <xdr:row>76</xdr:row>
      <xdr:rowOff>127000</xdr:rowOff>
    </xdr:to>
    <xdr:cxnSp macro="">
      <xdr:nvCxnSpPr>
        <xdr:cNvPr id="367" name="直線コネクタ 366"/>
        <xdr:cNvCxnSpPr/>
      </xdr:nvCxnSpPr>
      <xdr:spPr>
        <a:xfrm>
          <a:off x="3987800" y="131114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36847</xdr:rowOff>
    </xdr:from>
    <xdr:ext cx="762000" cy="259045"/>
    <xdr:sp macro="" textlink="">
      <xdr:nvSpPr>
        <xdr:cNvPr id="368" name="公債費平均値テキスト"/>
        <xdr:cNvSpPr txBox="1"/>
      </xdr:nvSpPr>
      <xdr:spPr>
        <a:xfrm>
          <a:off x="4914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64770</xdr:rowOff>
    </xdr:from>
    <xdr:to>
      <xdr:col>7</xdr:col>
      <xdr:colOff>66675</xdr:colOff>
      <xdr:row>77</xdr:row>
      <xdr:rowOff>166370</xdr:rowOff>
    </xdr:to>
    <xdr:sp macro="" textlink="">
      <xdr:nvSpPr>
        <xdr:cNvPr id="369" name="フローチャート : 判断 368"/>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81280</xdr:rowOff>
    </xdr:from>
    <xdr:to>
      <xdr:col>5</xdr:col>
      <xdr:colOff>549275</xdr:colOff>
      <xdr:row>76</xdr:row>
      <xdr:rowOff>136144</xdr:rowOff>
    </xdr:to>
    <xdr:cxnSp macro="">
      <xdr:nvCxnSpPr>
        <xdr:cNvPr id="370" name="直線コネクタ 369"/>
        <xdr:cNvCxnSpPr/>
      </xdr:nvCxnSpPr>
      <xdr:spPr>
        <a:xfrm flipV="1">
          <a:off x="3098800" y="1311148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28194</xdr:rowOff>
    </xdr:from>
    <xdr:to>
      <xdr:col>5</xdr:col>
      <xdr:colOff>600075</xdr:colOff>
      <xdr:row>77</xdr:row>
      <xdr:rowOff>129794</xdr:rowOff>
    </xdr:to>
    <xdr:sp macro="" textlink="">
      <xdr:nvSpPr>
        <xdr:cNvPr id="371" name="フローチャート : 判断 370"/>
        <xdr:cNvSpPr/>
      </xdr:nvSpPr>
      <xdr:spPr>
        <a:xfrm>
          <a:off x="3937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114571</xdr:rowOff>
    </xdr:from>
    <xdr:ext cx="736600" cy="259045"/>
    <xdr:sp macro="" textlink="">
      <xdr:nvSpPr>
        <xdr:cNvPr id="372" name="テキスト ボックス 371"/>
        <xdr:cNvSpPr txBox="1"/>
      </xdr:nvSpPr>
      <xdr:spPr>
        <a:xfrm>
          <a:off x="3606800" y="13316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136144</xdr:rowOff>
    </xdr:from>
    <xdr:to>
      <xdr:col>4</xdr:col>
      <xdr:colOff>346075</xdr:colOff>
      <xdr:row>77</xdr:row>
      <xdr:rowOff>33274</xdr:rowOff>
    </xdr:to>
    <xdr:cxnSp macro="">
      <xdr:nvCxnSpPr>
        <xdr:cNvPr id="373" name="直線コネクタ 372"/>
        <xdr:cNvCxnSpPr/>
      </xdr:nvCxnSpPr>
      <xdr:spPr>
        <a:xfrm flipV="1">
          <a:off x="2209800" y="1316634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133350</xdr:rowOff>
    </xdr:from>
    <xdr:to>
      <xdr:col>4</xdr:col>
      <xdr:colOff>396875</xdr:colOff>
      <xdr:row>78</xdr:row>
      <xdr:rowOff>63500</xdr:rowOff>
    </xdr:to>
    <xdr:sp macro="" textlink="">
      <xdr:nvSpPr>
        <xdr:cNvPr id="374" name="フローチャート : 判断 373"/>
        <xdr:cNvSpPr/>
      </xdr:nvSpPr>
      <xdr:spPr>
        <a:xfrm>
          <a:off x="3048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48277</xdr:rowOff>
    </xdr:from>
    <xdr:ext cx="762000" cy="259045"/>
    <xdr:sp macro="" textlink="">
      <xdr:nvSpPr>
        <xdr:cNvPr id="375" name="テキスト ボックス 374"/>
        <xdr:cNvSpPr txBox="1"/>
      </xdr:nvSpPr>
      <xdr:spPr>
        <a:xfrm>
          <a:off x="2717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159004</xdr:rowOff>
    </xdr:from>
    <xdr:to>
      <xdr:col>3</xdr:col>
      <xdr:colOff>142875</xdr:colOff>
      <xdr:row>77</xdr:row>
      <xdr:rowOff>33274</xdr:rowOff>
    </xdr:to>
    <xdr:cxnSp macro="">
      <xdr:nvCxnSpPr>
        <xdr:cNvPr id="376" name="直線コネクタ 375"/>
        <xdr:cNvCxnSpPr/>
      </xdr:nvCxnSpPr>
      <xdr:spPr>
        <a:xfrm>
          <a:off x="1320800" y="1318920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137922</xdr:rowOff>
    </xdr:from>
    <xdr:to>
      <xdr:col>3</xdr:col>
      <xdr:colOff>193675</xdr:colOff>
      <xdr:row>78</xdr:row>
      <xdr:rowOff>68072</xdr:rowOff>
    </xdr:to>
    <xdr:sp macro="" textlink="">
      <xdr:nvSpPr>
        <xdr:cNvPr id="377" name="フローチャート : 判断 376"/>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52849</xdr:rowOff>
    </xdr:from>
    <xdr:ext cx="762000" cy="259045"/>
    <xdr:sp macro="" textlink="">
      <xdr:nvSpPr>
        <xdr:cNvPr id="378" name="テキスト ボックス 377"/>
        <xdr:cNvSpPr txBox="1"/>
      </xdr:nvSpPr>
      <xdr:spPr>
        <a:xfrm>
          <a:off x="1828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147065</xdr:rowOff>
    </xdr:from>
    <xdr:to>
      <xdr:col>1</xdr:col>
      <xdr:colOff>676275</xdr:colOff>
      <xdr:row>78</xdr:row>
      <xdr:rowOff>77215</xdr:rowOff>
    </xdr:to>
    <xdr:sp macro="" textlink="">
      <xdr:nvSpPr>
        <xdr:cNvPr id="379" name="フローチャート : 判断 378"/>
        <xdr:cNvSpPr/>
      </xdr:nvSpPr>
      <xdr:spPr>
        <a:xfrm>
          <a:off x="1270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61992</xdr:rowOff>
    </xdr:from>
    <xdr:ext cx="762000" cy="259045"/>
    <xdr:sp macro="" textlink="">
      <xdr:nvSpPr>
        <xdr:cNvPr id="380" name="テキスト ボックス 379"/>
        <xdr:cNvSpPr txBox="1"/>
      </xdr:nvSpPr>
      <xdr:spPr>
        <a:xfrm>
          <a:off x="939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76200</xdr:rowOff>
    </xdr:from>
    <xdr:to>
      <xdr:col>7</xdr:col>
      <xdr:colOff>66675</xdr:colOff>
      <xdr:row>77</xdr:row>
      <xdr:rowOff>6350</xdr:rowOff>
    </xdr:to>
    <xdr:sp macro="" textlink="">
      <xdr:nvSpPr>
        <xdr:cNvPr id="386" name="円/楕円 385"/>
        <xdr:cNvSpPr/>
      </xdr:nvSpPr>
      <xdr:spPr>
        <a:xfrm>
          <a:off x="47752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92727</xdr:rowOff>
    </xdr:from>
    <xdr:ext cx="762000" cy="259045"/>
    <xdr:sp macro="" textlink="">
      <xdr:nvSpPr>
        <xdr:cNvPr id="387" name="公債費該当値テキスト"/>
        <xdr:cNvSpPr txBox="1"/>
      </xdr:nvSpPr>
      <xdr:spPr>
        <a:xfrm>
          <a:off x="49149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30480</xdr:rowOff>
    </xdr:from>
    <xdr:to>
      <xdr:col>5</xdr:col>
      <xdr:colOff>600075</xdr:colOff>
      <xdr:row>76</xdr:row>
      <xdr:rowOff>132080</xdr:rowOff>
    </xdr:to>
    <xdr:sp macro="" textlink="">
      <xdr:nvSpPr>
        <xdr:cNvPr id="388" name="円/楕円 387"/>
        <xdr:cNvSpPr/>
      </xdr:nvSpPr>
      <xdr:spPr>
        <a:xfrm>
          <a:off x="3937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142257</xdr:rowOff>
    </xdr:from>
    <xdr:ext cx="736600" cy="259045"/>
    <xdr:sp macro="" textlink="">
      <xdr:nvSpPr>
        <xdr:cNvPr id="389" name="テキスト ボックス 388"/>
        <xdr:cNvSpPr txBox="1"/>
      </xdr:nvSpPr>
      <xdr:spPr>
        <a:xfrm>
          <a:off x="3606800" y="1282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85344</xdr:rowOff>
    </xdr:from>
    <xdr:to>
      <xdr:col>4</xdr:col>
      <xdr:colOff>396875</xdr:colOff>
      <xdr:row>77</xdr:row>
      <xdr:rowOff>15494</xdr:rowOff>
    </xdr:to>
    <xdr:sp macro="" textlink="">
      <xdr:nvSpPr>
        <xdr:cNvPr id="390" name="円/楕円 389"/>
        <xdr:cNvSpPr/>
      </xdr:nvSpPr>
      <xdr:spPr>
        <a:xfrm>
          <a:off x="3048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25671</xdr:rowOff>
    </xdr:from>
    <xdr:ext cx="762000" cy="259045"/>
    <xdr:sp macro="" textlink="">
      <xdr:nvSpPr>
        <xdr:cNvPr id="391" name="テキスト ボックス 390"/>
        <xdr:cNvSpPr txBox="1"/>
      </xdr:nvSpPr>
      <xdr:spPr>
        <a:xfrm>
          <a:off x="2717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153924</xdr:rowOff>
    </xdr:from>
    <xdr:to>
      <xdr:col>3</xdr:col>
      <xdr:colOff>193675</xdr:colOff>
      <xdr:row>77</xdr:row>
      <xdr:rowOff>84074</xdr:rowOff>
    </xdr:to>
    <xdr:sp macro="" textlink="">
      <xdr:nvSpPr>
        <xdr:cNvPr id="392" name="円/楕円 391"/>
        <xdr:cNvSpPr/>
      </xdr:nvSpPr>
      <xdr:spPr>
        <a:xfrm>
          <a:off x="2159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94251</xdr:rowOff>
    </xdr:from>
    <xdr:ext cx="762000" cy="259045"/>
    <xdr:sp macro="" textlink="">
      <xdr:nvSpPr>
        <xdr:cNvPr id="393" name="テキスト ボックス 392"/>
        <xdr:cNvSpPr txBox="1"/>
      </xdr:nvSpPr>
      <xdr:spPr>
        <a:xfrm>
          <a:off x="1828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108204</xdr:rowOff>
    </xdr:from>
    <xdr:to>
      <xdr:col>1</xdr:col>
      <xdr:colOff>676275</xdr:colOff>
      <xdr:row>77</xdr:row>
      <xdr:rowOff>38354</xdr:rowOff>
    </xdr:to>
    <xdr:sp macro="" textlink="">
      <xdr:nvSpPr>
        <xdr:cNvPr id="394" name="円/楕円 393"/>
        <xdr:cNvSpPr/>
      </xdr:nvSpPr>
      <xdr:spPr>
        <a:xfrm>
          <a:off x="1270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48531</xdr:rowOff>
    </xdr:from>
    <xdr:ext cx="762000" cy="259045"/>
    <xdr:sp macro="" textlink="">
      <xdr:nvSpPr>
        <xdr:cNvPr id="395" name="テキスト ボックス 394"/>
        <xdr:cNvSpPr txBox="1"/>
      </xdr:nvSpPr>
      <xdr:spPr>
        <a:xfrm>
          <a:off x="939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平成</a:t>
          </a:r>
          <a:r>
            <a:rPr kumimoji="1" lang="en-US" altLang="ja-JP" sz="1100">
              <a:latin typeface="ＭＳ Ｐゴシック"/>
            </a:rPr>
            <a:t>27</a:t>
          </a:r>
          <a:r>
            <a:rPr kumimoji="1" lang="ja-JP" altLang="en-US" sz="1100">
              <a:latin typeface="ＭＳ Ｐゴシック"/>
            </a:rPr>
            <a:t>年度に比べて</a:t>
          </a:r>
          <a:r>
            <a:rPr kumimoji="1" lang="en-US" altLang="ja-JP" sz="1100">
              <a:latin typeface="ＭＳ Ｐゴシック"/>
            </a:rPr>
            <a:t>1.5</a:t>
          </a:r>
          <a:r>
            <a:rPr kumimoji="1" lang="ja-JP" altLang="en-US" sz="1100">
              <a:latin typeface="ＭＳ Ｐゴシック"/>
            </a:rPr>
            <a:t>ポイント上昇し、類似団体平均を</a:t>
          </a:r>
          <a:r>
            <a:rPr kumimoji="1" lang="en-US" altLang="ja-JP" sz="1100">
              <a:latin typeface="ＭＳ Ｐゴシック"/>
            </a:rPr>
            <a:t>0.8</a:t>
          </a:r>
          <a:r>
            <a:rPr kumimoji="1" lang="ja-JP" altLang="en-US" sz="1100">
              <a:latin typeface="ＭＳ Ｐゴシック"/>
            </a:rPr>
            <a:t>ポイント上回っている。</a:t>
          </a:r>
          <a:endParaRPr kumimoji="1" lang="en-US" altLang="ja-JP" sz="1100">
            <a:latin typeface="ＭＳ Ｐゴシック"/>
          </a:endParaRPr>
        </a:p>
        <a:p>
          <a:r>
            <a:rPr kumimoji="1" lang="ja-JP" altLang="en-US" sz="1100">
              <a:latin typeface="ＭＳ Ｐゴシック"/>
            </a:rPr>
            <a:t>　経年の状況としては、類似団体平均との差が縮まっているが、これは、人件費、扶助費及び物件費等は類似団体平均と同様の推移となっているものの、補助費等については類似団体平均が上昇傾向にある中、市においては改善されていることによるものである。</a:t>
          </a:r>
          <a:endParaRPr kumimoji="1" lang="en-US" altLang="ja-JP" sz="1100">
            <a:latin typeface="ＭＳ Ｐゴシック"/>
          </a:endParaRPr>
        </a:p>
        <a:p>
          <a:r>
            <a:rPr kumimoji="1" lang="ja-JP" altLang="en-US" sz="1100">
              <a:latin typeface="ＭＳ Ｐゴシック"/>
            </a:rPr>
            <a:t>　補助費等については、今後、上昇する可能性があるため、引き続き、その他の費目についても、行政経営指針などに基づき、経常一般財源の抑制に努め、改善を図る。</a:t>
          </a: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43180</xdr:rowOff>
    </xdr:from>
    <xdr:to>
      <xdr:col>24</xdr:col>
      <xdr:colOff>31750</xdr:colOff>
      <xdr:row>80</xdr:row>
      <xdr:rowOff>85089</xdr:rowOff>
    </xdr:to>
    <xdr:cxnSp macro="">
      <xdr:nvCxnSpPr>
        <xdr:cNvPr id="423" name="直線コネクタ 422"/>
        <xdr:cNvCxnSpPr/>
      </xdr:nvCxnSpPr>
      <xdr:spPr>
        <a:xfrm flipV="1">
          <a:off x="16510000" y="12730480"/>
          <a:ext cx="0" cy="1070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57166</xdr:rowOff>
    </xdr:from>
    <xdr:ext cx="762000" cy="259045"/>
    <xdr:sp macro="" textlink="">
      <xdr:nvSpPr>
        <xdr:cNvPr id="424" name="公債費以外最小値テキスト"/>
        <xdr:cNvSpPr txBox="1"/>
      </xdr:nvSpPr>
      <xdr:spPr>
        <a:xfrm>
          <a:off x="16598900" y="13773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93.9</a:t>
          </a:r>
          <a:endParaRPr kumimoji="1" lang="ja-JP" altLang="en-US" sz="1000" b="1">
            <a:latin typeface="ＭＳ Ｐゴシック"/>
          </a:endParaRPr>
        </a:p>
      </xdr:txBody>
    </xdr:sp>
    <xdr:clientData/>
  </xdr:oneCellAnchor>
  <xdr:twoCellAnchor>
    <xdr:from>
      <xdr:col>23</xdr:col>
      <xdr:colOff>628650</xdr:colOff>
      <xdr:row>80</xdr:row>
      <xdr:rowOff>85089</xdr:rowOff>
    </xdr:from>
    <xdr:to>
      <xdr:col>24</xdr:col>
      <xdr:colOff>120650</xdr:colOff>
      <xdr:row>80</xdr:row>
      <xdr:rowOff>85089</xdr:rowOff>
    </xdr:to>
    <xdr:cxnSp macro="">
      <xdr:nvCxnSpPr>
        <xdr:cNvPr id="425" name="直線コネクタ 424"/>
        <xdr:cNvCxnSpPr/>
      </xdr:nvCxnSpPr>
      <xdr:spPr>
        <a:xfrm>
          <a:off x="16421100" y="1380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129557</xdr:rowOff>
    </xdr:from>
    <xdr:ext cx="762000" cy="259045"/>
    <xdr:sp macro="" textlink="">
      <xdr:nvSpPr>
        <xdr:cNvPr id="426" name="公債費以外最大値テキスト"/>
        <xdr:cNvSpPr txBox="1"/>
      </xdr:nvSpPr>
      <xdr:spPr>
        <a:xfrm>
          <a:off x="16598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65.8</a:t>
          </a:r>
          <a:endParaRPr kumimoji="1" lang="ja-JP" altLang="en-US" sz="1000" b="1">
            <a:latin typeface="ＭＳ Ｐゴシック"/>
          </a:endParaRPr>
        </a:p>
      </xdr:txBody>
    </xdr:sp>
    <xdr:clientData/>
  </xdr:oneCellAnchor>
  <xdr:twoCellAnchor>
    <xdr:from>
      <xdr:col>23</xdr:col>
      <xdr:colOff>628650</xdr:colOff>
      <xdr:row>74</xdr:row>
      <xdr:rowOff>43180</xdr:rowOff>
    </xdr:from>
    <xdr:to>
      <xdr:col>24</xdr:col>
      <xdr:colOff>120650</xdr:colOff>
      <xdr:row>74</xdr:row>
      <xdr:rowOff>43180</xdr:rowOff>
    </xdr:to>
    <xdr:cxnSp macro="">
      <xdr:nvCxnSpPr>
        <xdr:cNvPr id="427" name="直線コネクタ 426"/>
        <xdr:cNvCxnSpPr/>
      </xdr:nvCxnSpPr>
      <xdr:spPr>
        <a:xfrm>
          <a:off x="16421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130811</xdr:rowOff>
    </xdr:from>
    <xdr:to>
      <xdr:col>24</xdr:col>
      <xdr:colOff>31750</xdr:colOff>
      <xdr:row>77</xdr:row>
      <xdr:rowOff>16511</xdr:rowOff>
    </xdr:to>
    <xdr:cxnSp macro="">
      <xdr:nvCxnSpPr>
        <xdr:cNvPr id="428" name="直線コネクタ 427"/>
        <xdr:cNvCxnSpPr/>
      </xdr:nvCxnSpPr>
      <xdr:spPr>
        <a:xfrm>
          <a:off x="15671800" y="13161011"/>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123207</xdr:rowOff>
    </xdr:from>
    <xdr:ext cx="762000" cy="259045"/>
    <xdr:sp macro="" textlink="">
      <xdr:nvSpPr>
        <xdr:cNvPr id="429" name="公債費以外平均値テキスト"/>
        <xdr:cNvSpPr txBox="1"/>
      </xdr:nvSpPr>
      <xdr:spPr>
        <a:xfrm>
          <a:off x="16598900" y="1298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106680</xdr:rowOff>
    </xdr:from>
    <xdr:to>
      <xdr:col>24</xdr:col>
      <xdr:colOff>82550</xdr:colOff>
      <xdr:row>77</xdr:row>
      <xdr:rowOff>36830</xdr:rowOff>
    </xdr:to>
    <xdr:sp macro="" textlink="">
      <xdr:nvSpPr>
        <xdr:cNvPr id="430" name="フローチャート : 判断 429"/>
        <xdr:cNvSpPr/>
      </xdr:nvSpPr>
      <xdr:spPr>
        <a:xfrm>
          <a:off x="16459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130811</xdr:rowOff>
    </xdr:from>
    <xdr:to>
      <xdr:col>22</xdr:col>
      <xdr:colOff>565150</xdr:colOff>
      <xdr:row>77</xdr:row>
      <xdr:rowOff>24130</xdr:rowOff>
    </xdr:to>
    <xdr:cxnSp macro="">
      <xdr:nvCxnSpPr>
        <xdr:cNvPr id="431" name="直線コネクタ 430"/>
        <xdr:cNvCxnSpPr/>
      </xdr:nvCxnSpPr>
      <xdr:spPr>
        <a:xfrm flipV="1">
          <a:off x="14782800" y="13161011"/>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57150</xdr:rowOff>
    </xdr:from>
    <xdr:to>
      <xdr:col>22</xdr:col>
      <xdr:colOff>615950</xdr:colOff>
      <xdr:row>76</xdr:row>
      <xdr:rowOff>158750</xdr:rowOff>
    </xdr:to>
    <xdr:sp macro="" textlink="">
      <xdr:nvSpPr>
        <xdr:cNvPr id="432" name="フローチャート : 判断 431"/>
        <xdr:cNvSpPr/>
      </xdr:nvSpPr>
      <xdr:spPr>
        <a:xfrm>
          <a:off x="15621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168927</xdr:rowOff>
    </xdr:from>
    <xdr:ext cx="736600" cy="259045"/>
    <xdr:sp macro="" textlink="">
      <xdr:nvSpPr>
        <xdr:cNvPr id="433" name="テキスト ボックス 432"/>
        <xdr:cNvSpPr txBox="1"/>
      </xdr:nvSpPr>
      <xdr:spPr>
        <a:xfrm>
          <a:off x="15290800" y="1285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149861</xdr:rowOff>
    </xdr:from>
    <xdr:to>
      <xdr:col>21</xdr:col>
      <xdr:colOff>361950</xdr:colOff>
      <xdr:row>77</xdr:row>
      <xdr:rowOff>24130</xdr:rowOff>
    </xdr:to>
    <xdr:cxnSp macro="">
      <xdr:nvCxnSpPr>
        <xdr:cNvPr id="434" name="直線コネクタ 433"/>
        <xdr:cNvCxnSpPr/>
      </xdr:nvCxnSpPr>
      <xdr:spPr>
        <a:xfrm>
          <a:off x="13893800" y="131800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110490</xdr:rowOff>
    </xdr:from>
    <xdr:to>
      <xdr:col>21</xdr:col>
      <xdr:colOff>412750</xdr:colOff>
      <xdr:row>76</xdr:row>
      <xdr:rowOff>40639</xdr:rowOff>
    </xdr:to>
    <xdr:sp macro="" textlink="">
      <xdr:nvSpPr>
        <xdr:cNvPr id="435" name="フローチャート : 判断 434"/>
        <xdr:cNvSpPr/>
      </xdr:nvSpPr>
      <xdr:spPr>
        <a:xfrm>
          <a:off x="14732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50817</xdr:rowOff>
    </xdr:from>
    <xdr:ext cx="762000" cy="259045"/>
    <xdr:sp macro="" textlink="">
      <xdr:nvSpPr>
        <xdr:cNvPr id="436" name="テキスト ボックス 435"/>
        <xdr:cNvSpPr txBox="1"/>
      </xdr:nvSpPr>
      <xdr:spPr>
        <a:xfrm>
          <a:off x="14401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149861</xdr:rowOff>
    </xdr:from>
    <xdr:to>
      <xdr:col>20</xdr:col>
      <xdr:colOff>158750</xdr:colOff>
      <xdr:row>77</xdr:row>
      <xdr:rowOff>96520</xdr:rowOff>
    </xdr:to>
    <xdr:cxnSp macro="">
      <xdr:nvCxnSpPr>
        <xdr:cNvPr id="437" name="直線コネクタ 436"/>
        <xdr:cNvCxnSpPr/>
      </xdr:nvCxnSpPr>
      <xdr:spPr>
        <a:xfrm flipV="1">
          <a:off x="13004800" y="13180061"/>
          <a:ext cx="889000" cy="1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57150</xdr:rowOff>
    </xdr:from>
    <xdr:to>
      <xdr:col>20</xdr:col>
      <xdr:colOff>209550</xdr:colOff>
      <xdr:row>75</xdr:row>
      <xdr:rowOff>158750</xdr:rowOff>
    </xdr:to>
    <xdr:sp macro="" textlink="">
      <xdr:nvSpPr>
        <xdr:cNvPr id="438" name="フローチャート : 判断 437"/>
        <xdr:cNvSpPr/>
      </xdr:nvSpPr>
      <xdr:spPr>
        <a:xfrm>
          <a:off x="13843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168927</xdr:rowOff>
    </xdr:from>
    <xdr:ext cx="762000" cy="259045"/>
    <xdr:sp macro="" textlink="">
      <xdr:nvSpPr>
        <xdr:cNvPr id="439" name="テキスト ボックス 438"/>
        <xdr:cNvSpPr txBox="1"/>
      </xdr:nvSpPr>
      <xdr:spPr>
        <a:xfrm>
          <a:off x="13512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72390</xdr:rowOff>
    </xdr:from>
    <xdr:to>
      <xdr:col>19</xdr:col>
      <xdr:colOff>6350</xdr:colOff>
      <xdr:row>76</xdr:row>
      <xdr:rowOff>2539</xdr:rowOff>
    </xdr:to>
    <xdr:sp macro="" textlink="">
      <xdr:nvSpPr>
        <xdr:cNvPr id="440" name="フローチャート : 判断 439"/>
        <xdr:cNvSpPr/>
      </xdr:nvSpPr>
      <xdr:spPr>
        <a:xfrm>
          <a:off x="12954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12717</xdr:rowOff>
    </xdr:from>
    <xdr:ext cx="762000" cy="259045"/>
    <xdr:sp macro="" textlink="">
      <xdr:nvSpPr>
        <xdr:cNvPr id="441" name="テキスト ボックス 440"/>
        <xdr:cNvSpPr txBox="1"/>
      </xdr:nvSpPr>
      <xdr:spPr>
        <a:xfrm>
          <a:off x="12623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137161</xdr:rowOff>
    </xdr:from>
    <xdr:to>
      <xdr:col>24</xdr:col>
      <xdr:colOff>82550</xdr:colOff>
      <xdr:row>77</xdr:row>
      <xdr:rowOff>67311</xdr:rowOff>
    </xdr:to>
    <xdr:sp macro="" textlink="">
      <xdr:nvSpPr>
        <xdr:cNvPr id="447" name="円/楕円 446"/>
        <xdr:cNvSpPr/>
      </xdr:nvSpPr>
      <xdr:spPr>
        <a:xfrm>
          <a:off x="164592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109238</xdr:rowOff>
    </xdr:from>
    <xdr:ext cx="762000" cy="259045"/>
    <xdr:sp macro="" textlink="">
      <xdr:nvSpPr>
        <xdr:cNvPr id="448" name="公債費以外該当値テキスト"/>
        <xdr:cNvSpPr txBox="1"/>
      </xdr:nvSpPr>
      <xdr:spPr>
        <a:xfrm>
          <a:off x="16598900" y="13139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78.6</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80011</xdr:rowOff>
    </xdr:from>
    <xdr:to>
      <xdr:col>22</xdr:col>
      <xdr:colOff>615950</xdr:colOff>
      <xdr:row>77</xdr:row>
      <xdr:rowOff>10161</xdr:rowOff>
    </xdr:to>
    <xdr:sp macro="" textlink="">
      <xdr:nvSpPr>
        <xdr:cNvPr id="449" name="円/楕円 448"/>
        <xdr:cNvSpPr/>
      </xdr:nvSpPr>
      <xdr:spPr>
        <a:xfrm>
          <a:off x="15621000" y="131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166388</xdr:rowOff>
    </xdr:from>
    <xdr:ext cx="736600" cy="259045"/>
    <xdr:sp macro="" textlink="">
      <xdr:nvSpPr>
        <xdr:cNvPr id="450" name="テキスト ボックス 449"/>
        <xdr:cNvSpPr txBox="1"/>
      </xdr:nvSpPr>
      <xdr:spPr>
        <a:xfrm>
          <a:off x="15290800" y="13196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144780</xdr:rowOff>
    </xdr:from>
    <xdr:to>
      <xdr:col>21</xdr:col>
      <xdr:colOff>412750</xdr:colOff>
      <xdr:row>77</xdr:row>
      <xdr:rowOff>74930</xdr:rowOff>
    </xdr:to>
    <xdr:sp macro="" textlink="">
      <xdr:nvSpPr>
        <xdr:cNvPr id="451" name="円/楕円 450"/>
        <xdr:cNvSpPr/>
      </xdr:nvSpPr>
      <xdr:spPr>
        <a:xfrm>
          <a:off x="14732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59707</xdr:rowOff>
    </xdr:from>
    <xdr:ext cx="762000" cy="259045"/>
    <xdr:sp macro="" textlink="">
      <xdr:nvSpPr>
        <xdr:cNvPr id="452" name="テキスト ボックス 451"/>
        <xdr:cNvSpPr txBox="1"/>
      </xdr:nvSpPr>
      <xdr:spPr>
        <a:xfrm>
          <a:off x="14401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99061</xdr:rowOff>
    </xdr:from>
    <xdr:to>
      <xdr:col>20</xdr:col>
      <xdr:colOff>209550</xdr:colOff>
      <xdr:row>77</xdr:row>
      <xdr:rowOff>29211</xdr:rowOff>
    </xdr:to>
    <xdr:sp macro="" textlink="">
      <xdr:nvSpPr>
        <xdr:cNvPr id="453" name="円/楕円 452"/>
        <xdr:cNvSpPr/>
      </xdr:nvSpPr>
      <xdr:spPr>
        <a:xfrm>
          <a:off x="13843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13988</xdr:rowOff>
    </xdr:from>
    <xdr:ext cx="762000" cy="259045"/>
    <xdr:sp macro="" textlink="">
      <xdr:nvSpPr>
        <xdr:cNvPr id="454" name="テキスト ボックス 453"/>
        <xdr:cNvSpPr txBox="1"/>
      </xdr:nvSpPr>
      <xdr:spPr>
        <a:xfrm>
          <a:off x="13512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77.6</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45720</xdr:rowOff>
    </xdr:from>
    <xdr:to>
      <xdr:col>19</xdr:col>
      <xdr:colOff>6350</xdr:colOff>
      <xdr:row>77</xdr:row>
      <xdr:rowOff>147320</xdr:rowOff>
    </xdr:to>
    <xdr:sp macro="" textlink="">
      <xdr:nvSpPr>
        <xdr:cNvPr id="455" name="円/楕円 454"/>
        <xdr:cNvSpPr/>
      </xdr:nvSpPr>
      <xdr:spPr>
        <a:xfrm>
          <a:off x="12954000" y="132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132097</xdr:rowOff>
    </xdr:from>
    <xdr:ext cx="762000" cy="259045"/>
    <xdr:sp macro="" textlink="">
      <xdr:nvSpPr>
        <xdr:cNvPr id="456" name="テキスト ボックス 455"/>
        <xdr:cNvSpPr txBox="1"/>
      </xdr:nvSpPr>
      <xdr:spPr>
        <a:xfrm>
          <a:off x="12623800" y="1333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千葉県白井市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16720</xdr:rowOff>
    </xdr:from>
    <xdr:to>
      <xdr:col>4</xdr:col>
      <xdr:colOff>1117600</xdr:colOff>
      <xdr:row>19</xdr:row>
      <xdr:rowOff>106540</xdr:rowOff>
    </xdr:to>
    <xdr:cxnSp macro="">
      <xdr:nvCxnSpPr>
        <xdr:cNvPr id="45" name="直線コネクタ 44"/>
        <xdr:cNvCxnSpPr/>
      </xdr:nvCxnSpPr>
      <xdr:spPr bwMode="auto">
        <a:xfrm flipV="1">
          <a:off x="5651500" y="2293195"/>
          <a:ext cx="0" cy="1118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78617</xdr:rowOff>
    </xdr:from>
    <xdr:ext cx="762000" cy="259045"/>
    <xdr:sp macro="" textlink="">
      <xdr:nvSpPr>
        <xdr:cNvPr id="46" name="人口1人当たり決算額の推移最小値テキスト130"/>
        <xdr:cNvSpPr txBox="1"/>
      </xdr:nvSpPr>
      <xdr:spPr>
        <a:xfrm>
          <a:off x="5740400" y="3383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47,574</a:t>
          </a:r>
          <a:endParaRPr kumimoji="1" lang="ja-JP" altLang="en-US" sz="1000" b="1">
            <a:latin typeface="ＭＳ Ｐゴシック"/>
          </a:endParaRPr>
        </a:p>
      </xdr:txBody>
    </xdr:sp>
    <xdr:clientData/>
  </xdr:oneCellAnchor>
  <xdr:twoCellAnchor>
    <xdr:from>
      <xdr:col>4</xdr:col>
      <xdr:colOff>1028700</xdr:colOff>
      <xdr:row>19</xdr:row>
      <xdr:rowOff>106540</xdr:rowOff>
    </xdr:from>
    <xdr:to>
      <xdr:col>5</xdr:col>
      <xdr:colOff>73025</xdr:colOff>
      <xdr:row>19</xdr:row>
      <xdr:rowOff>106540</xdr:rowOff>
    </xdr:to>
    <xdr:cxnSp macro="">
      <xdr:nvCxnSpPr>
        <xdr:cNvPr id="47" name="直線コネクタ 46"/>
        <xdr:cNvCxnSpPr/>
      </xdr:nvCxnSpPr>
      <xdr:spPr bwMode="auto">
        <a:xfrm>
          <a:off x="5562600" y="34117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103097</xdr:rowOff>
    </xdr:from>
    <xdr:ext cx="762000" cy="259045"/>
    <xdr:sp macro="" textlink="">
      <xdr:nvSpPr>
        <xdr:cNvPr id="48" name="人口1人当たり決算額の推移最大値テキスト130"/>
        <xdr:cNvSpPr txBox="1"/>
      </xdr:nvSpPr>
      <xdr:spPr>
        <a:xfrm>
          <a:off x="5740400" y="203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106,289</a:t>
          </a:r>
          <a:endParaRPr kumimoji="1" lang="ja-JP" altLang="en-US" sz="1000" b="1">
            <a:latin typeface="ＭＳ Ｐゴシック"/>
          </a:endParaRPr>
        </a:p>
      </xdr:txBody>
    </xdr:sp>
    <xdr:clientData/>
  </xdr:oneCellAnchor>
  <xdr:twoCellAnchor>
    <xdr:from>
      <xdr:col>4</xdr:col>
      <xdr:colOff>1028700</xdr:colOff>
      <xdr:row>13</xdr:row>
      <xdr:rowOff>16720</xdr:rowOff>
    </xdr:from>
    <xdr:to>
      <xdr:col>5</xdr:col>
      <xdr:colOff>73025</xdr:colOff>
      <xdr:row>13</xdr:row>
      <xdr:rowOff>16720</xdr:rowOff>
    </xdr:to>
    <xdr:cxnSp macro="">
      <xdr:nvCxnSpPr>
        <xdr:cNvPr id="49" name="直線コネクタ 48"/>
        <xdr:cNvCxnSpPr/>
      </xdr:nvCxnSpPr>
      <xdr:spPr bwMode="auto">
        <a:xfrm>
          <a:off x="5562600" y="22931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21215</xdr:rowOff>
    </xdr:from>
    <xdr:to>
      <xdr:col>4</xdr:col>
      <xdr:colOff>1117600</xdr:colOff>
      <xdr:row>17</xdr:row>
      <xdr:rowOff>27711</xdr:rowOff>
    </xdr:to>
    <xdr:cxnSp macro="">
      <xdr:nvCxnSpPr>
        <xdr:cNvPr id="50" name="直線コネクタ 49"/>
        <xdr:cNvCxnSpPr/>
      </xdr:nvCxnSpPr>
      <xdr:spPr bwMode="auto">
        <a:xfrm>
          <a:off x="5003800" y="2983490"/>
          <a:ext cx="647700" cy="64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12488</xdr:rowOff>
    </xdr:from>
    <xdr:ext cx="762000" cy="259045"/>
    <xdr:sp macro="" textlink="">
      <xdr:nvSpPr>
        <xdr:cNvPr id="51" name="人口1人当たり決算額の推移平均値テキスト130"/>
        <xdr:cNvSpPr txBox="1"/>
      </xdr:nvSpPr>
      <xdr:spPr>
        <a:xfrm>
          <a:off x="5740400" y="29747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67,535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18383</xdr:rowOff>
    </xdr:from>
    <xdr:to>
      <xdr:col>5</xdr:col>
      <xdr:colOff>34925</xdr:colOff>
      <xdr:row>17</xdr:row>
      <xdr:rowOff>119983</xdr:rowOff>
    </xdr:to>
    <xdr:sp macro="" textlink="">
      <xdr:nvSpPr>
        <xdr:cNvPr id="52" name="フローチャート : 判断 51"/>
        <xdr:cNvSpPr/>
      </xdr:nvSpPr>
      <xdr:spPr bwMode="auto">
        <a:xfrm>
          <a:off x="56007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18872</xdr:rowOff>
    </xdr:from>
    <xdr:to>
      <xdr:col>4</xdr:col>
      <xdr:colOff>469900</xdr:colOff>
      <xdr:row>17</xdr:row>
      <xdr:rowOff>21215</xdr:rowOff>
    </xdr:to>
    <xdr:cxnSp macro="">
      <xdr:nvCxnSpPr>
        <xdr:cNvPr id="53" name="直線コネクタ 52"/>
        <xdr:cNvCxnSpPr/>
      </xdr:nvCxnSpPr>
      <xdr:spPr bwMode="auto">
        <a:xfrm>
          <a:off x="4305300" y="2981147"/>
          <a:ext cx="698500" cy="23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25089</xdr:rowOff>
    </xdr:from>
    <xdr:to>
      <xdr:col>4</xdr:col>
      <xdr:colOff>520700</xdr:colOff>
      <xdr:row>17</xdr:row>
      <xdr:rowOff>126689</xdr:rowOff>
    </xdr:to>
    <xdr:sp macro="" textlink="">
      <xdr:nvSpPr>
        <xdr:cNvPr id="54" name="フローチャート : 判断 53"/>
        <xdr:cNvSpPr/>
      </xdr:nvSpPr>
      <xdr:spPr bwMode="auto">
        <a:xfrm>
          <a:off x="49530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111466</xdr:rowOff>
    </xdr:from>
    <xdr:ext cx="736600" cy="259045"/>
    <xdr:sp macro="" textlink="">
      <xdr:nvSpPr>
        <xdr:cNvPr id="55" name="テキスト ボックス 54"/>
        <xdr:cNvSpPr txBox="1"/>
      </xdr:nvSpPr>
      <xdr:spPr>
        <a:xfrm>
          <a:off x="4622800" y="3073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67,183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14624</xdr:rowOff>
    </xdr:from>
    <xdr:to>
      <xdr:col>3</xdr:col>
      <xdr:colOff>904875</xdr:colOff>
      <xdr:row>17</xdr:row>
      <xdr:rowOff>18872</xdr:rowOff>
    </xdr:to>
    <xdr:cxnSp macro="">
      <xdr:nvCxnSpPr>
        <xdr:cNvPr id="56" name="直線コネクタ 55"/>
        <xdr:cNvCxnSpPr/>
      </xdr:nvCxnSpPr>
      <xdr:spPr bwMode="auto">
        <a:xfrm>
          <a:off x="3606800" y="2976899"/>
          <a:ext cx="698500" cy="42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72676</xdr:rowOff>
    </xdr:from>
    <xdr:to>
      <xdr:col>3</xdr:col>
      <xdr:colOff>955675</xdr:colOff>
      <xdr:row>17</xdr:row>
      <xdr:rowOff>2826</xdr:rowOff>
    </xdr:to>
    <xdr:sp macro="" textlink="">
      <xdr:nvSpPr>
        <xdr:cNvPr id="57" name="フローチャート : 判断 56"/>
        <xdr:cNvSpPr/>
      </xdr:nvSpPr>
      <xdr:spPr bwMode="auto">
        <a:xfrm>
          <a:off x="42545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13003</xdr:rowOff>
    </xdr:from>
    <xdr:ext cx="762000" cy="259045"/>
    <xdr:sp macro="" textlink="">
      <xdr:nvSpPr>
        <xdr:cNvPr id="58" name="テキスト ボックス 57"/>
        <xdr:cNvSpPr txBox="1"/>
      </xdr:nvSpPr>
      <xdr:spPr>
        <a:xfrm>
          <a:off x="3924300" y="26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14624</xdr:rowOff>
    </xdr:from>
    <xdr:to>
      <xdr:col>3</xdr:col>
      <xdr:colOff>206375</xdr:colOff>
      <xdr:row>17</xdr:row>
      <xdr:rowOff>21215</xdr:rowOff>
    </xdr:to>
    <xdr:cxnSp macro="">
      <xdr:nvCxnSpPr>
        <xdr:cNvPr id="59" name="直線コネクタ 58"/>
        <xdr:cNvCxnSpPr/>
      </xdr:nvCxnSpPr>
      <xdr:spPr bwMode="auto">
        <a:xfrm flipV="1">
          <a:off x="2908300" y="2976899"/>
          <a:ext cx="698500" cy="65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98812</xdr:rowOff>
    </xdr:from>
    <xdr:to>
      <xdr:col>3</xdr:col>
      <xdr:colOff>257175</xdr:colOff>
      <xdr:row>17</xdr:row>
      <xdr:rowOff>28962</xdr:rowOff>
    </xdr:to>
    <xdr:sp macro="" textlink="">
      <xdr:nvSpPr>
        <xdr:cNvPr id="60" name="フローチャート : 判断 59"/>
        <xdr:cNvSpPr/>
      </xdr:nvSpPr>
      <xdr:spPr bwMode="auto">
        <a:xfrm>
          <a:off x="35560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39139</xdr:rowOff>
    </xdr:from>
    <xdr:ext cx="762000" cy="259045"/>
    <xdr:sp macro="" textlink="">
      <xdr:nvSpPr>
        <xdr:cNvPr id="61" name="テキスト ボックス 60"/>
        <xdr:cNvSpPr txBox="1"/>
      </xdr:nvSpPr>
      <xdr:spPr>
        <a:xfrm>
          <a:off x="3225800" y="265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61779</xdr:rowOff>
    </xdr:from>
    <xdr:to>
      <xdr:col>2</xdr:col>
      <xdr:colOff>692150</xdr:colOff>
      <xdr:row>16</xdr:row>
      <xdr:rowOff>163379</xdr:rowOff>
    </xdr:to>
    <xdr:sp macro="" textlink="">
      <xdr:nvSpPr>
        <xdr:cNvPr id="62" name="フローチャート : 判断 61"/>
        <xdr:cNvSpPr/>
      </xdr:nvSpPr>
      <xdr:spPr bwMode="auto">
        <a:xfrm>
          <a:off x="28575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2106</xdr:rowOff>
    </xdr:from>
    <xdr:ext cx="762000" cy="259045"/>
    <xdr:sp macro="" textlink="">
      <xdr:nvSpPr>
        <xdr:cNvPr id="63" name="テキスト ボックス 62"/>
        <xdr:cNvSpPr txBox="1"/>
      </xdr:nvSpPr>
      <xdr:spPr>
        <a:xfrm>
          <a:off x="2527300" y="262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148361</xdr:rowOff>
    </xdr:from>
    <xdr:to>
      <xdr:col>5</xdr:col>
      <xdr:colOff>34925</xdr:colOff>
      <xdr:row>17</xdr:row>
      <xdr:rowOff>78511</xdr:rowOff>
    </xdr:to>
    <xdr:sp macro="" textlink="">
      <xdr:nvSpPr>
        <xdr:cNvPr id="69" name="円/楕円 68"/>
        <xdr:cNvSpPr/>
      </xdr:nvSpPr>
      <xdr:spPr bwMode="auto">
        <a:xfrm>
          <a:off x="5600700" y="29391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164888</xdr:rowOff>
    </xdr:from>
    <xdr:ext cx="762000" cy="259045"/>
    <xdr:sp macro="" textlink="">
      <xdr:nvSpPr>
        <xdr:cNvPr id="70" name="人口1人当たり決算額の推移該当値テキスト130"/>
        <xdr:cNvSpPr txBox="1"/>
      </xdr:nvSpPr>
      <xdr:spPr>
        <a:xfrm>
          <a:off x="5740400" y="2784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69,712</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141865</xdr:rowOff>
    </xdr:from>
    <xdr:to>
      <xdr:col>4</xdr:col>
      <xdr:colOff>520700</xdr:colOff>
      <xdr:row>17</xdr:row>
      <xdr:rowOff>72015</xdr:rowOff>
    </xdr:to>
    <xdr:sp macro="" textlink="">
      <xdr:nvSpPr>
        <xdr:cNvPr id="71" name="円/楕円 70"/>
        <xdr:cNvSpPr/>
      </xdr:nvSpPr>
      <xdr:spPr bwMode="auto">
        <a:xfrm>
          <a:off x="4953000" y="29326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82192</xdr:rowOff>
    </xdr:from>
    <xdr:ext cx="736600" cy="259045"/>
    <xdr:sp macro="" textlink="">
      <xdr:nvSpPr>
        <xdr:cNvPr id="72" name="テキスト ボックス 71"/>
        <xdr:cNvSpPr txBox="1"/>
      </xdr:nvSpPr>
      <xdr:spPr>
        <a:xfrm>
          <a:off x="4622800" y="2701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70,053</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139522</xdr:rowOff>
    </xdr:from>
    <xdr:to>
      <xdr:col>3</xdr:col>
      <xdr:colOff>955675</xdr:colOff>
      <xdr:row>17</xdr:row>
      <xdr:rowOff>69672</xdr:rowOff>
    </xdr:to>
    <xdr:sp macro="" textlink="">
      <xdr:nvSpPr>
        <xdr:cNvPr id="73" name="円/楕円 72"/>
        <xdr:cNvSpPr/>
      </xdr:nvSpPr>
      <xdr:spPr bwMode="auto">
        <a:xfrm>
          <a:off x="4254500" y="29303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54449</xdr:rowOff>
    </xdr:from>
    <xdr:ext cx="762000" cy="259045"/>
    <xdr:sp macro="" textlink="">
      <xdr:nvSpPr>
        <xdr:cNvPr id="74" name="テキスト ボックス 73"/>
        <xdr:cNvSpPr txBox="1"/>
      </xdr:nvSpPr>
      <xdr:spPr>
        <a:xfrm>
          <a:off x="3924300" y="3016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70,176</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135274</xdr:rowOff>
    </xdr:from>
    <xdr:to>
      <xdr:col>3</xdr:col>
      <xdr:colOff>257175</xdr:colOff>
      <xdr:row>17</xdr:row>
      <xdr:rowOff>65424</xdr:rowOff>
    </xdr:to>
    <xdr:sp macro="" textlink="">
      <xdr:nvSpPr>
        <xdr:cNvPr id="75" name="円/楕円 74"/>
        <xdr:cNvSpPr/>
      </xdr:nvSpPr>
      <xdr:spPr bwMode="auto">
        <a:xfrm>
          <a:off x="3556000" y="29260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50201</xdr:rowOff>
    </xdr:from>
    <xdr:ext cx="762000" cy="259045"/>
    <xdr:sp macro="" textlink="">
      <xdr:nvSpPr>
        <xdr:cNvPr id="76" name="テキスト ボックス 75"/>
        <xdr:cNvSpPr txBox="1"/>
      </xdr:nvSpPr>
      <xdr:spPr>
        <a:xfrm>
          <a:off x="3225800" y="3012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70,399</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141865</xdr:rowOff>
    </xdr:from>
    <xdr:to>
      <xdr:col>2</xdr:col>
      <xdr:colOff>692150</xdr:colOff>
      <xdr:row>17</xdr:row>
      <xdr:rowOff>72015</xdr:rowOff>
    </xdr:to>
    <xdr:sp macro="" textlink="">
      <xdr:nvSpPr>
        <xdr:cNvPr id="77" name="円/楕円 76"/>
        <xdr:cNvSpPr/>
      </xdr:nvSpPr>
      <xdr:spPr bwMode="auto">
        <a:xfrm>
          <a:off x="2857500" y="29326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56792</xdr:rowOff>
    </xdr:from>
    <xdr:ext cx="762000" cy="259045"/>
    <xdr:sp macro="" textlink="">
      <xdr:nvSpPr>
        <xdr:cNvPr id="78" name="テキスト ボックス 77"/>
        <xdr:cNvSpPr txBox="1"/>
      </xdr:nvSpPr>
      <xdr:spPr>
        <a:xfrm>
          <a:off x="2527300" y="301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70,053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233642</xdr:rowOff>
    </xdr:from>
    <xdr:to>
      <xdr:col>4</xdr:col>
      <xdr:colOff>1117600</xdr:colOff>
      <xdr:row>37</xdr:row>
      <xdr:rowOff>163900</xdr:rowOff>
    </xdr:to>
    <xdr:cxnSp macro="">
      <xdr:nvCxnSpPr>
        <xdr:cNvPr id="106" name="直線コネクタ 105"/>
        <xdr:cNvCxnSpPr/>
      </xdr:nvCxnSpPr>
      <xdr:spPr bwMode="auto">
        <a:xfrm flipV="1">
          <a:off x="5651500" y="6158192"/>
          <a:ext cx="0" cy="11304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135977</xdr:rowOff>
    </xdr:from>
    <xdr:ext cx="762000" cy="259045"/>
    <xdr:sp macro="" textlink="">
      <xdr:nvSpPr>
        <xdr:cNvPr id="107" name="人口1人当たり決算額の推移最小値テキスト445"/>
        <xdr:cNvSpPr txBox="1"/>
      </xdr:nvSpPr>
      <xdr:spPr>
        <a:xfrm>
          <a:off x="5740400" y="726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-5,937</a:t>
          </a:r>
          <a:endParaRPr kumimoji="1" lang="ja-JP" altLang="en-US" sz="1000" b="1">
            <a:latin typeface="ＭＳ Ｐゴシック"/>
          </a:endParaRPr>
        </a:p>
      </xdr:txBody>
    </xdr:sp>
    <xdr:clientData/>
  </xdr:oneCellAnchor>
  <xdr:twoCellAnchor>
    <xdr:from>
      <xdr:col>4</xdr:col>
      <xdr:colOff>1028700</xdr:colOff>
      <xdr:row>37</xdr:row>
      <xdr:rowOff>163900</xdr:rowOff>
    </xdr:from>
    <xdr:to>
      <xdr:col>5</xdr:col>
      <xdr:colOff>73025</xdr:colOff>
      <xdr:row>37</xdr:row>
      <xdr:rowOff>163900</xdr:rowOff>
    </xdr:to>
    <xdr:cxnSp macro="">
      <xdr:nvCxnSpPr>
        <xdr:cNvPr id="108" name="直線コネクタ 107"/>
        <xdr:cNvCxnSpPr/>
      </xdr:nvCxnSpPr>
      <xdr:spPr bwMode="auto">
        <a:xfrm>
          <a:off x="5562600" y="72886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148569</xdr:rowOff>
    </xdr:from>
    <xdr:ext cx="762000" cy="259045"/>
    <xdr:sp macro="" textlink="">
      <xdr:nvSpPr>
        <xdr:cNvPr id="109" name="人口1人当たり決算額の推移最大値テキスト445"/>
        <xdr:cNvSpPr txBox="1"/>
      </xdr:nvSpPr>
      <xdr:spPr>
        <a:xfrm>
          <a:off x="5740400" y="590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53,402</a:t>
          </a:r>
          <a:endParaRPr kumimoji="1" lang="ja-JP" altLang="en-US" sz="1000" b="1">
            <a:latin typeface="ＭＳ Ｐゴシック"/>
          </a:endParaRPr>
        </a:p>
      </xdr:txBody>
    </xdr:sp>
    <xdr:clientData/>
  </xdr:oneCellAnchor>
  <xdr:twoCellAnchor>
    <xdr:from>
      <xdr:col>4</xdr:col>
      <xdr:colOff>1028700</xdr:colOff>
      <xdr:row>33</xdr:row>
      <xdr:rowOff>233642</xdr:rowOff>
    </xdr:from>
    <xdr:to>
      <xdr:col>5</xdr:col>
      <xdr:colOff>73025</xdr:colOff>
      <xdr:row>33</xdr:row>
      <xdr:rowOff>233642</xdr:rowOff>
    </xdr:to>
    <xdr:cxnSp macro="">
      <xdr:nvCxnSpPr>
        <xdr:cNvPr id="110" name="直線コネクタ 109"/>
        <xdr:cNvCxnSpPr/>
      </xdr:nvCxnSpPr>
      <xdr:spPr bwMode="auto">
        <a:xfrm>
          <a:off x="5562600" y="61581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16301</xdr:rowOff>
    </xdr:from>
    <xdr:to>
      <xdr:col>4</xdr:col>
      <xdr:colOff>1117600</xdr:colOff>
      <xdr:row>37</xdr:row>
      <xdr:rowOff>30512</xdr:rowOff>
    </xdr:to>
    <xdr:cxnSp macro="">
      <xdr:nvCxnSpPr>
        <xdr:cNvPr id="111" name="直線コネクタ 110"/>
        <xdr:cNvCxnSpPr/>
      </xdr:nvCxnSpPr>
      <xdr:spPr bwMode="auto">
        <a:xfrm flipV="1">
          <a:off x="5003800" y="7141001"/>
          <a:ext cx="647700" cy="142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120845</xdr:rowOff>
    </xdr:from>
    <xdr:ext cx="762000" cy="259045"/>
    <xdr:sp macro="" textlink="">
      <xdr:nvSpPr>
        <xdr:cNvPr id="112" name="人口1人当たり決算額の推移平均値テキスト445"/>
        <xdr:cNvSpPr txBox="1"/>
      </xdr:nvSpPr>
      <xdr:spPr>
        <a:xfrm>
          <a:off x="5740400" y="67311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12,524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275768</xdr:rowOff>
    </xdr:from>
    <xdr:to>
      <xdr:col>5</xdr:col>
      <xdr:colOff>34925</xdr:colOff>
      <xdr:row>36</xdr:row>
      <xdr:rowOff>34468</xdr:rowOff>
    </xdr:to>
    <xdr:sp macro="" textlink="">
      <xdr:nvSpPr>
        <xdr:cNvPr id="113" name="フローチャート : 判断 112"/>
        <xdr:cNvSpPr/>
      </xdr:nvSpPr>
      <xdr:spPr bwMode="auto">
        <a:xfrm>
          <a:off x="5600700" y="6886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171120</xdr:rowOff>
    </xdr:from>
    <xdr:to>
      <xdr:col>4</xdr:col>
      <xdr:colOff>469900</xdr:colOff>
      <xdr:row>37</xdr:row>
      <xdr:rowOff>30512</xdr:rowOff>
    </xdr:to>
    <xdr:cxnSp macro="">
      <xdr:nvCxnSpPr>
        <xdr:cNvPr id="114" name="直線コネクタ 113"/>
        <xdr:cNvCxnSpPr/>
      </xdr:nvCxnSpPr>
      <xdr:spPr bwMode="auto">
        <a:xfrm>
          <a:off x="4305300" y="7124370"/>
          <a:ext cx="698500" cy="308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283331</xdr:rowOff>
    </xdr:from>
    <xdr:to>
      <xdr:col>4</xdr:col>
      <xdr:colOff>520700</xdr:colOff>
      <xdr:row>36</xdr:row>
      <xdr:rowOff>42031</xdr:rowOff>
    </xdr:to>
    <xdr:sp macro="" textlink="">
      <xdr:nvSpPr>
        <xdr:cNvPr id="115" name="フローチャート : 判断 114"/>
        <xdr:cNvSpPr/>
      </xdr:nvSpPr>
      <xdr:spPr bwMode="auto">
        <a:xfrm>
          <a:off x="4953000" y="68936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52208</xdr:rowOff>
    </xdr:from>
    <xdr:ext cx="736600" cy="259045"/>
    <xdr:sp macro="" textlink="">
      <xdr:nvSpPr>
        <xdr:cNvPr id="116" name="テキスト ボックス 115"/>
        <xdr:cNvSpPr txBox="1"/>
      </xdr:nvSpPr>
      <xdr:spPr>
        <a:xfrm>
          <a:off x="4622800" y="66625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12,127</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105511</xdr:rowOff>
    </xdr:from>
    <xdr:to>
      <xdr:col>3</xdr:col>
      <xdr:colOff>904875</xdr:colOff>
      <xdr:row>36</xdr:row>
      <xdr:rowOff>171120</xdr:rowOff>
    </xdr:to>
    <xdr:cxnSp macro="">
      <xdr:nvCxnSpPr>
        <xdr:cNvPr id="117" name="直線コネクタ 116"/>
        <xdr:cNvCxnSpPr/>
      </xdr:nvCxnSpPr>
      <xdr:spPr bwMode="auto">
        <a:xfrm>
          <a:off x="3606800" y="7058761"/>
          <a:ext cx="698500" cy="656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211131</xdr:rowOff>
    </xdr:from>
    <xdr:to>
      <xdr:col>3</xdr:col>
      <xdr:colOff>955675</xdr:colOff>
      <xdr:row>35</xdr:row>
      <xdr:rowOff>312731</xdr:rowOff>
    </xdr:to>
    <xdr:sp macro="" textlink="">
      <xdr:nvSpPr>
        <xdr:cNvPr id="118" name="フローチャート : 判断 117"/>
        <xdr:cNvSpPr/>
      </xdr:nvSpPr>
      <xdr:spPr bwMode="auto">
        <a:xfrm>
          <a:off x="4254500" y="6821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322908</xdr:rowOff>
    </xdr:from>
    <xdr:ext cx="762000" cy="259045"/>
    <xdr:sp macro="" textlink="">
      <xdr:nvSpPr>
        <xdr:cNvPr id="119" name="テキスト ボックス 118"/>
        <xdr:cNvSpPr txBox="1"/>
      </xdr:nvSpPr>
      <xdr:spPr>
        <a:xfrm>
          <a:off x="3924300" y="6590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105511</xdr:rowOff>
    </xdr:from>
    <xdr:to>
      <xdr:col>3</xdr:col>
      <xdr:colOff>206375</xdr:colOff>
      <xdr:row>36</xdr:row>
      <xdr:rowOff>120542</xdr:rowOff>
    </xdr:to>
    <xdr:cxnSp macro="">
      <xdr:nvCxnSpPr>
        <xdr:cNvPr id="120" name="直線コネクタ 119"/>
        <xdr:cNvCxnSpPr/>
      </xdr:nvCxnSpPr>
      <xdr:spPr bwMode="auto">
        <a:xfrm flipV="1">
          <a:off x="2908300" y="7058761"/>
          <a:ext cx="698500" cy="150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173412</xdr:rowOff>
    </xdr:from>
    <xdr:to>
      <xdr:col>3</xdr:col>
      <xdr:colOff>257175</xdr:colOff>
      <xdr:row>35</xdr:row>
      <xdr:rowOff>275012</xdr:rowOff>
    </xdr:to>
    <xdr:sp macro="" textlink="">
      <xdr:nvSpPr>
        <xdr:cNvPr id="121" name="フローチャート : 判断 120"/>
        <xdr:cNvSpPr/>
      </xdr:nvSpPr>
      <xdr:spPr bwMode="auto">
        <a:xfrm>
          <a:off x="3556000" y="6783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285189</xdr:rowOff>
    </xdr:from>
    <xdr:ext cx="762000" cy="259045"/>
    <xdr:sp macro="" textlink="">
      <xdr:nvSpPr>
        <xdr:cNvPr id="122" name="テキスト ボックス 121"/>
        <xdr:cNvSpPr txBox="1"/>
      </xdr:nvSpPr>
      <xdr:spPr>
        <a:xfrm>
          <a:off x="3225800" y="6552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144494</xdr:rowOff>
    </xdr:from>
    <xdr:to>
      <xdr:col>2</xdr:col>
      <xdr:colOff>692150</xdr:colOff>
      <xdr:row>35</xdr:row>
      <xdr:rowOff>246094</xdr:rowOff>
    </xdr:to>
    <xdr:sp macro="" textlink="">
      <xdr:nvSpPr>
        <xdr:cNvPr id="123" name="フローチャート : 判断 122"/>
        <xdr:cNvSpPr/>
      </xdr:nvSpPr>
      <xdr:spPr bwMode="auto">
        <a:xfrm>
          <a:off x="2857500" y="6754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256271</xdr:rowOff>
    </xdr:from>
    <xdr:ext cx="762000" cy="259045"/>
    <xdr:sp macro="" textlink="">
      <xdr:nvSpPr>
        <xdr:cNvPr id="124" name="テキスト ボックス 123"/>
        <xdr:cNvSpPr txBox="1"/>
      </xdr:nvSpPr>
      <xdr:spPr>
        <a:xfrm>
          <a:off x="2527300" y="652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136951</xdr:rowOff>
    </xdr:from>
    <xdr:to>
      <xdr:col>5</xdr:col>
      <xdr:colOff>34925</xdr:colOff>
      <xdr:row>37</xdr:row>
      <xdr:rowOff>67101</xdr:rowOff>
    </xdr:to>
    <xdr:sp macro="" textlink="">
      <xdr:nvSpPr>
        <xdr:cNvPr id="130" name="円/楕円 129"/>
        <xdr:cNvSpPr/>
      </xdr:nvSpPr>
      <xdr:spPr bwMode="auto">
        <a:xfrm>
          <a:off x="5600700" y="70902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109028</xdr:rowOff>
    </xdr:from>
    <xdr:ext cx="762000" cy="259045"/>
    <xdr:sp macro="" textlink="">
      <xdr:nvSpPr>
        <xdr:cNvPr id="131" name="人口1人当たり決算額の推移該当値テキスト445"/>
        <xdr:cNvSpPr txBox="1"/>
      </xdr:nvSpPr>
      <xdr:spPr>
        <a:xfrm>
          <a:off x="5740400" y="7062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1,811</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151162</xdr:rowOff>
    </xdr:from>
    <xdr:to>
      <xdr:col>4</xdr:col>
      <xdr:colOff>520700</xdr:colOff>
      <xdr:row>37</xdr:row>
      <xdr:rowOff>81312</xdr:rowOff>
    </xdr:to>
    <xdr:sp macro="" textlink="">
      <xdr:nvSpPr>
        <xdr:cNvPr id="132" name="円/楕円 131"/>
        <xdr:cNvSpPr/>
      </xdr:nvSpPr>
      <xdr:spPr bwMode="auto">
        <a:xfrm>
          <a:off x="4953000" y="71044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66089</xdr:rowOff>
    </xdr:from>
    <xdr:ext cx="736600" cy="259045"/>
    <xdr:sp macro="" textlink="">
      <xdr:nvSpPr>
        <xdr:cNvPr id="133" name="テキスト ボックス 132"/>
        <xdr:cNvSpPr txBox="1"/>
      </xdr:nvSpPr>
      <xdr:spPr>
        <a:xfrm>
          <a:off x="4622800" y="719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1,065</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120320</xdr:rowOff>
    </xdr:from>
    <xdr:to>
      <xdr:col>3</xdr:col>
      <xdr:colOff>955675</xdr:colOff>
      <xdr:row>37</xdr:row>
      <xdr:rowOff>50470</xdr:rowOff>
    </xdr:to>
    <xdr:sp macro="" textlink="">
      <xdr:nvSpPr>
        <xdr:cNvPr id="134" name="円/楕円 133"/>
        <xdr:cNvSpPr/>
      </xdr:nvSpPr>
      <xdr:spPr bwMode="auto">
        <a:xfrm>
          <a:off x="4254500" y="70735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35247</xdr:rowOff>
    </xdr:from>
    <xdr:ext cx="762000" cy="259045"/>
    <xdr:sp macro="" textlink="">
      <xdr:nvSpPr>
        <xdr:cNvPr id="135" name="テキスト ボックス 134"/>
        <xdr:cNvSpPr txBox="1"/>
      </xdr:nvSpPr>
      <xdr:spPr>
        <a:xfrm>
          <a:off x="3924300" y="7159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2,684</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54711</xdr:rowOff>
    </xdr:from>
    <xdr:to>
      <xdr:col>3</xdr:col>
      <xdr:colOff>257175</xdr:colOff>
      <xdr:row>36</xdr:row>
      <xdr:rowOff>156311</xdr:rowOff>
    </xdr:to>
    <xdr:sp macro="" textlink="">
      <xdr:nvSpPr>
        <xdr:cNvPr id="136" name="円/楕円 135"/>
        <xdr:cNvSpPr/>
      </xdr:nvSpPr>
      <xdr:spPr bwMode="auto">
        <a:xfrm>
          <a:off x="3556000" y="70079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141088</xdr:rowOff>
    </xdr:from>
    <xdr:ext cx="762000" cy="259045"/>
    <xdr:sp macro="" textlink="">
      <xdr:nvSpPr>
        <xdr:cNvPr id="137" name="テキスト ボックス 136"/>
        <xdr:cNvSpPr txBox="1"/>
      </xdr:nvSpPr>
      <xdr:spPr>
        <a:xfrm>
          <a:off x="3225800" y="709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6,128</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69742</xdr:rowOff>
    </xdr:from>
    <xdr:to>
      <xdr:col>2</xdr:col>
      <xdr:colOff>692150</xdr:colOff>
      <xdr:row>36</xdr:row>
      <xdr:rowOff>171342</xdr:rowOff>
    </xdr:to>
    <xdr:sp macro="" textlink="">
      <xdr:nvSpPr>
        <xdr:cNvPr id="138" name="円/楕円 137"/>
        <xdr:cNvSpPr/>
      </xdr:nvSpPr>
      <xdr:spPr bwMode="auto">
        <a:xfrm>
          <a:off x="2857500" y="70229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156119</xdr:rowOff>
    </xdr:from>
    <xdr:ext cx="762000" cy="259045"/>
    <xdr:sp macro="" textlink="">
      <xdr:nvSpPr>
        <xdr:cNvPr id="139" name="テキスト ボックス 138"/>
        <xdr:cNvSpPr txBox="1"/>
      </xdr:nvSpPr>
      <xdr:spPr>
        <a:xfrm>
          <a:off x="2527300" y="710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5,339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千葉県白井市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63,345
62,490
35.48
21,275,279
20,426,264
720,182
11,390,023
18,391,762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
23.0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59,624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28966</xdr:rowOff>
    </xdr:from>
    <xdr:to>
      <xdr:col>6</xdr:col>
      <xdr:colOff>510540</xdr:colOff>
      <xdr:row>39</xdr:row>
      <xdr:rowOff>35390</xdr:rowOff>
    </xdr:to>
    <xdr:cxnSp macro="">
      <xdr:nvCxnSpPr>
        <xdr:cNvPr id="54" name="直線コネクタ 53"/>
        <xdr:cNvCxnSpPr/>
      </xdr:nvCxnSpPr>
      <xdr:spPr>
        <a:xfrm flipV="1">
          <a:off x="4633595" y="5172466"/>
          <a:ext cx="1270" cy="1549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39217</xdr:rowOff>
    </xdr:from>
    <xdr:ext cx="534377" cy="259045"/>
    <xdr:sp macro="" textlink="">
      <xdr:nvSpPr>
        <xdr:cNvPr id="55" name="人件費最小値テキスト"/>
        <xdr:cNvSpPr txBox="1"/>
      </xdr:nvSpPr>
      <xdr:spPr>
        <a:xfrm>
          <a:off x="4686300" y="672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37,063</a:t>
          </a:r>
          <a:endParaRPr kumimoji="1" lang="ja-JP" altLang="en-US" sz="1000" b="1">
            <a:latin typeface="ＭＳ Ｐゴシック"/>
          </a:endParaRPr>
        </a:p>
      </xdr:txBody>
    </xdr:sp>
    <xdr:clientData/>
  </xdr:oneCellAnchor>
  <xdr:twoCellAnchor>
    <xdr:from>
      <xdr:col>6</xdr:col>
      <xdr:colOff>422275</xdr:colOff>
      <xdr:row>39</xdr:row>
      <xdr:rowOff>35390</xdr:rowOff>
    </xdr:from>
    <xdr:to>
      <xdr:col>6</xdr:col>
      <xdr:colOff>600075</xdr:colOff>
      <xdr:row>39</xdr:row>
      <xdr:rowOff>35390</xdr:rowOff>
    </xdr:to>
    <xdr:cxnSp macro="">
      <xdr:nvCxnSpPr>
        <xdr:cNvPr id="56" name="直線コネクタ 55"/>
        <xdr:cNvCxnSpPr/>
      </xdr:nvCxnSpPr>
      <xdr:spPr>
        <a:xfrm>
          <a:off x="4546600" y="672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147093</xdr:rowOff>
    </xdr:from>
    <xdr:ext cx="599010" cy="259045"/>
    <xdr:sp macro="" textlink="">
      <xdr:nvSpPr>
        <xdr:cNvPr id="57" name="人件費最大値テキスト"/>
        <xdr:cNvSpPr txBox="1"/>
      </xdr:nvSpPr>
      <xdr:spPr>
        <a:xfrm>
          <a:off x="4686300" y="4947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104,844</a:t>
          </a:r>
          <a:endParaRPr kumimoji="1" lang="ja-JP" altLang="en-US" sz="1000" b="1">
            <a:latin typeface="ＭＳ Ｐゴシック"/>
          </a:endParaRPr>
        </a:p>
      </xdr:txBody>
    </xdr:sp>
    <xdr:clientData/>
  </xdr:oneCellAnchor>
  <xdr:twoCellAnchor>
    <xdr:from>
      <xdr:col>6</xdr:col>
      <xdr:colOff>422275</xdr:colOff>
      <xdr:row>30</xdr:row>
      <xdr:rowOff>28966</xdr:rowOff>
    </xdr:from>
    <xdr:to>
      <xdr:col>6</xdr:col>
      <xdr:colOff>600075</xdr:colOff>
      <xdr:row>30</xdr:row>
      <xdr:rowOff>28966</xdr:rowOff>
    </xdr:to>
    <xdr:cxnSp macro="">
      <xdr:nvCxnSpPr>
        <xdr:cNvPr id="58" name="直線コネクタ 57"/>
        <xdr:cNvCxnSpPr/>
      </xdr:nvCxnSpPr>
      <xdr:spPr>
        <a:xfrm>
          <a:off x="4546600" y="517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45722</xdr:rowOff>
    </xdr:from>
    <xdr:to>
      <xdr:col>6</xdr:col>
      <xdr:colOff>511175</xdr:colOff>
      <xdr:row>37</xdr:row>
      <xdr:rowOff>62776</xdr:rowOff>
    </xdr:to>
    <xdr:cxnSp macro="">
      <xdr:nvCxnSpPr>
        <xdr:cNvPr id="59" name="直線コネクタ 58"/>
        <xdr:cNvCxnSpPr/>
      </xdr:nvCxnSpPr>
      <xdr:spPr>
        <a:xfrm>
          <a:off x="3797300" y="6389372"/>
          <a:ext cx="838200" cy="17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49758</xdr:rowOff>
    </xdr:from>
    <xdr:ext cx="534377" cy="259045"/>
    <xdr:sp macro="" textlink="">
      <xdr:nvSpPr>
        <xdr:cNvPr id="60" name="人件費平均値テキスト"/>
        <xdr:cNvSpPr txBox="1"/>
      </xdr:nvSpPr>
      <xdr:spPr>
        <a:xfrm>
          <a:off x="4686300" y="6050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57,713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26881</xdr:rowOff>
    </xdr:from>
    <xdr:to>
      <xdr:col>6</xdr:col>
      <xdr:colOff>561975</xdr:colOff>
      <xdr:row>36</xdr:row>
      <xdr:rowOff>128481</xdr:rowOff>
    </xdr:to>
    <xdr:sp macro="" textlink="">
      <xdr:nvSpPr>
        <xdr:cNvPr id="61" name="フローチャート : 判断 60"/>
        <xdr:cNvSpPr/>
      </xdr:nvSpPr>
      <xdr:spPr>
        <a:xfrm>
          <a:off x="4584700" y="619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45722</xdr:rowOff>
    </xdr:from>
    <xdr:to>
      <xdr:col>5</xdr:col>
      <xdr:colOff>358775</xdr:colOff>
      <xdr:row>37</xdr:row>
      <xdr:rowOff>56375</xdr:rowOff>
    </xdr:to>
    <xdr:cxnSp macro="">
      <xdr:nvCxnSpPr>
        <xdr:cNvPr id="62" name="直線コネクタ 61"/>
        <xdr:cNvCxnSpPr/>
      </xdr:nvCxnSpPr>
      <xdr:spPr>
        <a:xfrm flipV="1">
          <a:off x="2908300" y="6389372"/>
          <a:ext cx="889000" cy="10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17760</xdr:rowOff>
    </xdr:from>
    <xdr:to>
      <xdr:col>5</xdr:col>
      <xdr:colOff>409575</xdr:colOff>
      <xdr:row>36</xdr:row>
      <xdr:rowOff>119360</xdr:rowOff>
    </xdr:to>
    <xdr:sp macro="" textlink="">
      <xdr:nvSpPr>
        <xdr:cNvPr id="63" name="フローチャート : 判断 62"/>
        <xdr:cNvSpPr/>
      </xdr:nvSpPr>
      <xdr:spPr>
        <a:xfrm>
          <a:off x="3746500" y="618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135887</xdr:rowOff>
    </xdr:from>
    <xdr:ext cx="534377" cy="259045"/>
    <xdr:sp macro="" textlink="">
      <xdr:nvSpPr>
        <xdr:cNvPr id="64" name="テキスト ボックス 63"/>
        <xdr:cNvSpPr txBox="1"/>
      </xdr:nvSpPr>
      <xdr:spPr>
        <a:xfrm>
          <a:off x="3530111" y="596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58,112</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25743</xdr:rowOff>
    </xdr:from>
    <xdr:to>
      <xdr:col>4</xdr:col>
      <xdr:colOff>155575</xdr:colOff>
      <xdr:row>37</xdr:row>
      <xdr:rowOff>56375</xdr:rowOff>
    </xdr:to>
    <xdr:cxnSp macro="">
      <xdr:nvCxnSpPr>
        <xdr:cNvPr id="65" name="直線コネクタ 64"/>
        <xdr:cNvCxnSpPr/>
      </xdr:nvCxnSpPr>
      <xdr:spPr>
        <a:xfrm>
          <a:off x="2019300" y="6369393"/>
          <a:ext cx="889000" cy="3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29144</xdr:rowOff>
    </xdr:from>
    <xdr:to>
      <xdr:col>4</xdr:col>
      <xdr:colOff>206375</xdr:colOff>
      <xdr:row>35</xdr:row>
      <xdr:rowOff>130744</xdr:rowOff>
    </xdr:to>
    <xdr:sp macro="" textlink="">
      <xdr:nvSpPr>
        <xdr:cNvPr id="66" name="フローチャート : 判断 65"/>
        <xdr:cNvSpPr/>
      </xdr:nvSpPr>
      <xdr:spPr>
        <a:xfrm>
          <a:off x="2857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147271</xdr:rowOff>
    </xdr:from>
    <xdr:ext cx="534377" cy="259045"/>
    <xdr:sp macro="" textlink="">
      <xdr:nvSpPr>
        <xdr:cNvPr id="67" name="テキスト ボックス 66"/>
        <xdr:cNvSpPr txBox="1"/>
      </xdr:nvSpPr>
      <xdr:spPr>
        <a:xfrm>
          <a:off x="2641111" y="580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7569</xdr:rowOff>
    </xdr:from>
    <xdr:to>
      <xdr:col>2</xdr:col>
      <xdr:colOff>638175</xdr:colOff>
      <xdr:row>37</xdr:row>
      <xdr:rowOff>25743</xdr:rowOff>
    </xdr:to>
    <xdr:cxnSp macro="">
      <xdr:nvCxnSpPr>
        <xdr:cNvPr id="68" name="直線コネクタ 67"/>
        <xdr:cNvCxnSpPr/>
      </xdr:nvCxnSpPr>
      <xdr:spPr>
        <a:xfrm>
          <a:off x="1130300" y="6351219"/>
          <a:ext cx="889000" cy="1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37762</xdr:rowOff>
    </xdr:from>
    <xdr:to>
      <xdr:col>3</xdr:col>
      <xdr:colOff>3175</xdr:colOff>
      <xdr:row>35</xdr:row>
      <xdr:rowOff>139362</xdr:rowOff>
    </xdr:to>
    <xdr:sp macro="" textlink="">
      <xdr:nvSpPr>
        <xdr:cNvPr id="69" name="フローチャート : 判断 68"/>
        <xdr:cNvSpPr/>
      </xdr:nvSpPr>
      <xdr:spPr>
        <a:xfrm>
          <a:off x="1968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155889</xdr:rowOff>
    </xdr:from>
    <xdr:ext cx="534377" cy="259045"/>
    <xdr:sp macro="" textlink="">
      <xdr:nvSpPr>
        <xdr:cNvPr id="70" name="テキスト ボックス 69"/>
        <xdr:cNvSpPr txBox="1"/>
      </xdr:nvSpPr>
      <xdr:spPr>
        <a:xfrm>
          <a:off x="1752111" y="581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162532</xdr:rowOff>
    </xdr:from>
    <xdr:to>
      <xdr:col>1</xdr:col>
      <xdr:colOff>485775</xdr:colOff>
      <xdr:row>35</xdr:row>
      <xdr:rowOff>92682</xdr:rowOff>
    </xdr:to>
    <xdr:sp macro="" textlink="">
      <xdr:nvSpPr>
        <xdr:cNvPr id="71" name="フローチャート : 判断 70"/>
        <xdr:cNvSpPr/>
      </xdr:nvSpPr>
      <xdr:spPr>
        <a:xfrm>
          <a:off x="1079500" y="59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109209</xdr:rowOff>
    </xdr:from>
    <xdr:ext cx="534377" cy="259045"/>
    <xdr:sp macro="" textlink="">
      <xdr:nvSpPr>
        <xdr:cNvPr id="72" name="テキスト ボックス 71"/>
        <xdr:cNvSpPr txBox="1"/>
      </xdr:nvSpPr>
      <xdr:spPr>
        <a:xfrm>
          <a:off x="863111" y="576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11976</xdr:rowOff>
    </xdr:from>
    <xdr:to>
      <xdr:col>6</xdr:col>
      <xdr:colOff>561975</xdr:colOff>
      <xdr:row>37</xdr:row>
      <xdr:rowOff>113576</xdr:rowOff>
    </xdr:to>
    <xdr:sp macro="" textlink="">
      <xdr:nvSpPr>
        <xdr:cNvPr id="78" name="円/楕円 77"/>
        <xdr:cNvSpPr/>
      </xdr:nvSpPr>
      <xdr:spPr>
        <a:xfrm>
          <a:off x="4584700" y="635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161853</xdr:rowOff>
    </xdr:from>
    <xdr:ext cx="534377" cy="259045"/>
    <xdr:sp macro="" textlink="">
      <xdr:nvSpPr>
        <xdr:cNvPr id="79" name="人件費該当値テキスト"/>
        <xdr:cNvSpPr txBox="1"/>
      </xdr:nvSpPr>
      <xdr:spPr>
        <a:xfrm>
          <a:off x="4686300" y="633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50,865</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166372</xdr:rowOff>
    </xdr:from>
    <xdr:to>
      <xdr:col>5</xdr:col>
      <xdr:colOff>409575</xdr:colOff>
      <xdr:row>37</xdr:row>
      <xdr:rowOff>96522</xdr:rowOff>
    </xdr:to>
    <xdr:sp macro="" textlink="">
      <xdr:nvSpPr>
        <xdr:cNvPr id="80" name="円/楕円 79"/>
        <xdr:cNvSpPr/>
      </xdr:nvSpPr>
      <xdr:spPr>
        <a:xfrm>
          <a:off x="3746500" y="6338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87649</xdr:rowOff>
    </xdr:from>
    <xdr:ext cx="534377" cy="259045"/>
    <xdr:sp macro="" textlink="">
      <xdr:nvSpPr>
        <xdr:cNvPr id="81" name="テキスト ボックス 80"/>
        <xdr:cNvSpPr txBox="1"/>
      </xdr:nvSpPr>
      <xdr:spPr>
        <a:xfrm>
          <a:off x="3530111" y="643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51,611</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5575</xdr:rowOff>
    </xdr:from>
    <xdr:to>
      <xdr:col>4</xdr:col>
      <xdr:colOff>206375</xdr:colOff>
      <xdr:row>37</xdr:row>
      <xdr:rowOff>107175</xdr:rowOff>
    </xdr:to>
    <xdr:sp macro="" textlink="">
      <xdr:nvSpPr>
        <xdr:cNvPr id="82" name="円/楕円 81"/>
        <xdr:cNvSpPr/>
      </xdr:nvSpPr>
      <xdr:spPr>
        <a:xfrm>
          <a:off x="2857500" y="634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98302</xdr:rowOff>
    </xdr:from>
    <xdr:ext cx="534377" cy="259045"/>
    <xdr:sp macro="" textlink="">
      <xdr:nvSpPr>
        <xdr:cNvPr id="83" name="テキスト ボックス 82"/>
        <xdr:cNvSpPr txBox="1"/>
      </xdr:nvSpPr>
      <xdr:spPr>
        <a:xfrm>
          <a:off x="2641111" y="644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51,145</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146393</xdr:rowOff>
    </xdr:from>
    <xdr:to>
      <xdr:col>3</xdr:col>
      <xdr:colOff>3175</xdr:colOff>
      <xdr:row>37</xdr:row>
      <xdr:rowOff>76543</xdr:rowOff>
    </xdr:to>
    <xdr:sp macro="" textlink="">
      <xdr:nvSpPr>
        <xdr:cNvPr id="84" name="円/楕円 83"/>
        <xdr:cNvSpPr/>
      </xdr:nvSpPr>
      <xdr:spPr>
        <a:xfrm>
          <a:off x="1968500" y="631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67670</xdr:rowOff>
    </xdr:from>
    <xdr:ext cx="534377" cy="259045"/>
    <xdr:sp macro="" textlink="">
      <xdr:nvSpPr>
        <xdr:cNvPr id="85" name="テキスト ボックス 84"/>
        <xdr:cNvSpPr txBox="1"/>
      </xdr:nvSpPr>
      <xdr:spPr>
        <a:xfrm>
          <a:off x="1752111" y="6411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52,485</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128219</xdr:rowOff>
    </xdr:from>
    <xdr:to>
      <xdr:col>1</xdr:col>
      <xdr:colOff>485775</xdr:colOff>
      <xdr:row>37</xdr:row>
      <xdr:rowOff>58369</xdr:rowOff>
    </xdr:to>
    <xdr:sp macro="" textlink="">
      <xdr:nvSpPr>
        <xdr:cNvPr id="86" name="円/楕円 85"/>
        <xdr:cNvSpPr/>
      </xdr:nvSpPr>
      <xdr:spPr>
        <a:xfrm>
          <a:off x="1079500" y="6300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49496</xdr:rowOff>
    </xdr:from>
    <xdr:ext cx="534377" cy="259045"/>
    <xdr:sp macro="" textlink="">
      <xdr:nvSpPr>
        <xdr:cNvPr id="87" name="テキスト ボックス 86"/>
        <xdr:cNvSpPr txBox="1"/>
      </xdr:nvSpPr>
      <xdr:spPr>
        <a:xfrm>
          <a:off x="863111" y="639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53,280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53,084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08" name="テキスト ボックス 107"/>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0" name="テキスト ボックス 109"/>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87089</xdr:rowOff>
    </xdr:from>
    <xdr:to>
      <xdr:col>6</xdr:col>
      <xdr:colOff>510540</xdr:colOff>
      <xdr:row>59</xdr:row>
      <xdr:rowOff>24355</xdr:rowOff>
    </xdr:to>
    <xdr:cxnSp macro="">
      <xdr:nvCxnSpPr>
        <xdr:cNvPr id="114" name="直線コネクタ 113"/>
        <xdr:cNvCxnSpPr/>
      </xdr:nvCxnSpPr>
      <xdr:spPr>
        <a:xfrm flipV="1">
          <a:off x="4633595" y="8659589"/>
          <a:ext cx="1270" cy="1480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28182</xdr:rowOff>
    </xdr:from>
    <xdr:ext cx="534377" cy="259045"/>
    <xdr:sp macro="" textlink="">
      <xdr:nvSpPr>
        <xdr:cNvPr id="115" name="物件費最小値テキスト"/>
        <xdr:cNvSpPr txBox="1"/>
      </xdr:nvSpPr>
      <xdr:spPr>
        <a:xfrm>
          <a:off x="4686300" y="1014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32,282</a:t>
          </a:r>
          <a:endParaRPr kumimoji="1" lang="ja-JP" altLang="en-US" sz="1000" b="1">
            <a:latin typeface="ＭＳ Ｐゴシック"/>
          </a:endParaRPr>
        </a:p>
      </xdr:txBody>
    </xdr:sp>
    <xdr:clientData/>
  </xdr:oneCellAnchor>
  <xdr:twoCellAnchor>
    <xdr:from>
      <xdr:col>6</xdr:col>
      <xdr:colOff>422275</xdr:colOff>
      <xdr:row>59</xdr:row>
      <xdr:rowOff>24355</xdr:rowOff>
    </xdr:from>
    <xdr:to>
      <xdr:col>6</xdr:col>
      <xdr:colOff>600075</xdr:colOff>
      <xdr:row>59</xdr:row>
      <xdr:rowOff>24355</xdr:rowOff>
    </xdr:to>
    <xdr:cxnSp macro="">
      <xdr:nvCxnSpPr>
        <xdr:cNvPr id="116" name="直線コネクタ 115"/>
        <xdr:cNvCxnSpPr/>
      </xdr:nvCxnSpPr>
      <xdr:spPr>
        <a:xfrm>
          <a:off x="4546600" y="10139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33766</xdr:rowOff>
    </xdr:from>
    <xdr:ext cx="534377" cy="259045"/>
    <xdr:sp macro="" textlink="">
      <xdr:nvSpPr>
        <xdr:cNvPr id="117" name="物件費最大値テキスト"/>
        <xdr:cNvSpPr txBox="1"/>
      </xdr:nvSpPr>
      <xdr:spPr>
        <a:xfrm>
          <a:off x="4686300" y="8434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77,611</a:t>
          </a:r>
          <a:endParaRPr kumimoji="1" lang="ja-JP" altLang="en-US" sz="1000" b="1">
            <a:latin typeface="ＭＳ Ｐゴシック"/>
          </a:endParaRPr>
        </a:p>
      </xdr:txBody>
    </xdr:sp>
    <xdr:clientData/>
  </xdr:oneCellAnchor>
  <xdr:twoCellAnchor>
    <xdr:from>
      <xdr:col>6</xdr:col>
      <xdr:colOff>422275</xdr:colOff>
      <xdr:row>50</xdr:row>
      <xdr:rowOff>87089</xdr:rowOff>
    </xdr:from>
    <xdr:to>
      <xdr:col>6</xdr:col>
      <xdr:colOff>600075</xdr:colOff>
      <xdr:row>50</xdr:row>
      <xdr:rowOff>87089</xdr:rowOff>
    </xdr:to>
    <xdr:cxnSp macro="">
      <xdr:nvCxnSpPr>
        <xdr:cNvPr id="118" name="直線コネクタ 117"/>
        <xdr:cNvCxnSpPr/>
      </xdr:nvCxnSpPr>
      <xdr:spPr>
        <a:xfrm>
          <a:off x="4546600" y="8659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21448</xdr:rowOff>
    </xdr:from>
    <xdr:to>
      <xdr:col>6</xdr:col>
      <xdr:colOff>511175</xdr:colOff>
      <xdr:row>56</xdr:row>
      <xdr:rowOff>68704</xdr:rowOff>
    </xdr:to>
    <xdr:cxnSp macro="">
      <xdr:nvCxnSpPr>
        <xdr:cNvPr id="119" name="直線コネクタ 118"/>
        <xdr:cNvCxnSpPr/>
      </xdr:nvCxnSpPr>
      <xdr:spPr>
        <a:xfrm flipV="1">
          <a:off x="3797300" y="9622648"/>
          <a:ext cx="838200" cy="47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94534</xdr:rowOff>
    </xdr:from>
    <xdr:ext cx="534377" cy="259045"/>
    <xdr:sp macro="" textlink="">
      <xdr:nvSpPr>
        <xdr:cNvPr id="120" name="物件費平均値テキスト"/>
        <xdr:cNvSpPr txBox="1"/>
      </xdr:nvSpPr>
      <xdr:spPr>
        <a:xfrm>
          <a:off x="4686300" y="93528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50,278</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71657</xdr:rowOff>
    </xdr:from>
    <xdr:to>
      <xdr:col>6</xdr:col>
      <xdr:colOff>561975</xdr:colOff>
      <xdr:row>56</xdr:row>
      <xdr:rowOff>1807</xdr:rowOff>
    </xdr:to>
    <xdr:sp macro="" textlink="">
      <xdr:nvSpPr>
        <xdr:cNvPr id="121" name="フローチャート : 判断 120"/>
        <xdr:cNvSpPr/>
      </xdr:nvSpPr>
      <xdr:spPr>
        <a:xfrm>
          <a:off x="4584700" y="950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68704</xdr:rowOff>
    </xdr:from>
    <xdr:to>
      <xdr:col>5</xdr:col>
      <xdr:colOff>358775</xdr:colOff>
      <xdr:row>56</xdr:row>
      <xdr:rowOff>103156</xdr:rowOff>
    </xdr:to>
    <xdr:cxnSp macro="">
      <xdr:nvCxnSpPr>
        <xdr:cNvPr id="122" name="直線コネクタ 121"/>
        <xdr:cNvCxnSpPr/>
      </xdr:nvCxnSpPr>
      <xdr:spPr>
        <a:xfrm flipV="1">
          <a:off x="2908300" y="9669904"/>
          <a:ext cx="889000" cy="34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119924</xdr:rowOff>
    </xdr:from>
    <xdr:to>
      <xdr:col>5</xdr:col>
      <xdr:colOff>409575</xdr:colOff>
      <xdr:row>56</xdr:row>
      <xdr:rowOff>50074</xdr:rowOff>
    </xdr:to>
    <xdr:sp macro="" textlink="">
      <xdr:nvSpPr>
        <xdr:cNvPr id="123" name="フローチャート : 判断 122"/>
        <xdr:cNvSpPr/>
      </xdr:nvSpPr>
      <xdr:spPr>
        <a:xfrm>
          <a:off x="3746500" y="954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66601</xdr:rowOff>
    </xdr:from>
    <xdr:ext cx="534377" cy="259045"/>
    <xdr:sp macro="" textlink="">
      <xdr:nvSpPr>
        <xdr:cNvPr id="124" name="テキスト ボックス 123"/>
        <xdr:cNvSpPr txBox="1"/>
      </xdr:nvSpPr>
      <xdr:spPr>
        <a:xfrm>
          <a:off x="3530111" y="932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48,800</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103156</xdr:rowOff>
    </xdr:from>
    <xdr:to>
      <xdr:col>4</xdr:col>
      <xdr:colOff>155575</xdr:colOff>
      <xdr:row>57</xdr:row>
      <xdr:rowOff>18738</xdr:rowOff>
    </xdr:to>
    <xdr:cxnSp macro="">
      <xdr:nvCxnSpPr>
        <xdr:cNvPr id="125" name="直線コネクタ 124"/>
        <xdr:cNvCxnSpPr/>
      </xdr:nvCxnSpPr>
      <xdr:spPr>
        <a:xfrm flipV="1">
          <a:off x="2019300" y="9704356"/>
          <a:ext cx="889000" cy="87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24794</xdr:rowOff>
    </xdr:from>
    <xdr:to>
      <xdr:col>4</xdr:col>
      <xdr:colOff>206375</xdr:colOff>
      <xdr:row>54</xdr:row>
      <xdr:rowOff>126394</xdr:rowOff>
    </xdr:to>
    <xdr:sp macro="" textlink="">
      <xdr:nvSpPr>
        <xdr:cNvPr id="126" name="フローチャート : 判断 125"/>
        <xdr:cNvSpPr/>
      </xdr:nvSpPr>
      <xdr:spPr>
        <a:xfrm>
          <a:off x="2857500" y="928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142921</xdr:rowOff>
    </xdr:from>
    <xdr:ext cx="534377" cy="259045"/>
    <xdr:sp macro="" textlink="">
      <xdr:nvSpPr>
        <xdr:cNvPr id="127" name="テキスト ボックス 126"/>
        <xdr:cNvSpPr txBox="1"/>
      </xdr:nvSpPr>
      <xdr:spPr>
        <a:xfrm>
          <a:off x="2641111" y="905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18738</xdr:rowOff>
    </xdr:from>
    <xdr:to>
      <xdr:col>2</xdr:col>
      <xdr:colOff>638175</xdr:colOff>
      <xdr:row>57</xdr:row>
      <xdr:rowOff>30886</xdr:rowOff>
    </xdr:to>
    <xdr:cxnSp macro="">
      <xdr:nvCxnSpPr>
        <xdr:cNvPr id="128" name="直線コネクタ 127"/>
        <xdr:cNvCxnSpPr/>
      </xdr:nvCxnSpPr>
      <xdr:spPr>
        <a:xfrm flipV="1">
          <a:off x="1130300" y="9791388"/>
          <a:ext cx="889000" cy="12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9478</xdr:rowOff>
    </xdr:from>
    <xdr:to>
      <xdr:col>3</xdr:col>
      <xdr:colOff>3175</xdr:colOff>
      <xdr:row>54</xdr:row>
      <xdr:rowOff>111078</xdr:rowOff>
    </xdr:to>
    <xdr:sp macro="" textlink="">
      <xdr:nvSpPr>
        <xdr:cNvPr id="129" name="フローチャート : 判断 128"/>
        <xdr:cNvSpPr/>
      </xdr:nvSpPr>
      <xdr:spPr>
        <a:xfrm>
          <a:off x="1968500" y="926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52</xdr:row>
      <xdr:rowOff>127605</xdr:rowOff>
    </xdr:from>
    <xdr:ext cx="534377" cy="259045"/>
    <xdr:sp macro="" textlink="">
      <xdr:nvSpPr>
        <xdr:cNvPr id="130" name="テキスト ボックス 129"/>
        <xdr:cNvSpPr txBox="1"/>
      </xdr:nvSpPr>
      <xdr:spPr>
        <a:xfrm>
          <a:off x="1752111" y="904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120218</xdr:rowOff>
    </xdr:from>
    <xdr:to>
      <xdr:col>1</xdr:col>
      <xdr:colOff>485775</xdr:colOff>
      <xdr:row>55</xdr:row>
      <xdr:rowOff>50368</xdr:rowOff>
    </xdr:to>
    <xdr:sp macro="" textlink="">
      <xdr:nvSpPr>
        <xdr:cNvPr id="131" name="フローチャート : 判断 130"/>
        <xdr:cNvSpPr/>
      </xdr:nvSpPr>
      <xdr:spPr>
        <a:xfrm>
          <a:off x="1079500" y="937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66895</xdr:rowOff>
    </xdr:from>
    <xdr:ext cx="534377" cy="259045"/>
    <xdr:sp macro="" textlink="">
      <xdr:nvSpPr>
        <xdr:cNvPr id="132" name="テキスト ボックス 131"/>
        <xdr:cNvSpPr txBox="1"/>
      </xdr:nvSpPr>
      <xdr:spPr>
        <a:xfrm>
          <a:off x="863111" y="915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142098</xdr:rowOff>
    </xdr:from>
    <xdr:to>
      <xdr:col>6</xdr:col>
      <xdr:colOff>561975</xdr:colOff>
      <xdr:row>56</xdr:row>
      <xdr:rowOff>72248</xdr:rowOff>
    </xdr:to>
    <xdr:sp macro="" textlink="">
      <xdr:nvSpPr>
        <xdr:cNvPr id="138" name="円/楕円 137"/>
        <xdr:cNvSpPr/>
      </xdr:nvSpPr>
      <xdr:spPr>
        <a:xfrm>
          <a:off x="4584700" y="957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120525</xdr:rowOff>
    </xdr:from>
    <xdr:ext cx="534377" cy="259045"/>
    <xdr:sp macro="" textlink="">
      <xdr:nvSpPr>
        <xdr:cNvPr id="139" name="物件費該当値テキスト"/>
        <xdr:cNvSpPr txBox="1"/>
      </xdr:nvSpPr>
      <xdr:spPr>
        <a:xfrm>
          <a:off x="4686300" y="9550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48,121</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17904</xdr:rowOff>
    </xdr:from>
    <xdr:to>
      <xdr:col>5</xdr:col>
      <xdr:colOff>409575</xdr:colOff>
      <xdr:row>56</xdr:row>
      <xdr:rowOff>119504</xdr:rowOff>
    </xdr:to>
    <xdr:sp macro="" textlink="">
      <xdr:nvSpPr>
        <xdr:cNvPr id="140" name="円/楕円 139"/>
        <xdr:cNvSpPr/>
      </xdr:nvSpPr>
      <xdr:spPr>
        <a:xfrm>
          <a:off x="3746500" y="961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110631</xdr:rowOff>
    </xdr:from>
    <xdr:ext cx="534377" cy="259045"/>
    <xdr:sp macro="" textlink="">
      <xdr:nvSpPr>
        <xdr:cNvPr id="141" name="テキスト ボックス 140"/>
        <xdr:cNvSpPr txBox="1"/>
      </xdr:nvSpPr>
      <xdr:spPr>
        <a:xfrm>
          <a:off x="3530111" y="971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46,674</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52356</xdr:rowOff>
    </xdr:from>
    <xdr:to>
      <xdr:col>4</xdr:col>
      <xdr:colOff>206375</xdr:colOff>
      <xdr:row>56</xdr:row>
      <xdr:rowOff>153956</xdr:rowOff>
    </xdr:to>
    <xdr:sp macro="" textlink="">
      <xdr:nvSpPr>
        <xdr:cNvPr id="142" name="円/楕円 141"/>
        <xdr:cNvSpPr/>
      </xdr:nvSpPr>
      <xdr:spPr>
        <a:xfrm>
          <a:off x="2857500" y="96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145083</xdr:rowOff>
    </xdr:from>
    <xdr:ext cx="534377" cy="259045"/>
    <xdr:sp macro="" textlink="">
      <xdr:nvSpPr>
        <xdr:cNvPr id="143" name="テキスト ボックス 142"/>
        <xdr:cNvSpPr txBox="1"/>
      </xdr:nvSpPr>
      <xdr:spPr>
        <a:xfrm>
          <a:off x="2641111" y="974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45,619</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139388</xdr:rowOff>
    </xdr:from>
    <xdr:to>
      <xdr:col>3</xdr:col>
      <xdr:colOff>3175</xdr:colOff>
      <xdr:row>57</xdr:row>
      <xdr:rowOff>69538</xdr:rowOff>
    </xdr:to>
    <xdr:sp macro="" textlink="">
      <xdr:nvSpPr>
        <xdr:cNvPr id="144" name="円/楕円 143"/>
        <xdr:cNvSpPr/>
      </xdr:nvSpPr>
      <xdr:spPr>
        <a:xfrm>
          <a:off x="1968500" y="974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60665</xdr:rowOff>
    </xdr:from>
    <xdr:ext cx="534377" cy="259045"/>
    <xdr:sp macro="" textlink="">
      <xdr:nvSpPr>
        <xdr:cNvPr id="145" name="テキスト ボックス 144"/>
        <xdr:cNvSpPr txBox="1"/>
      </xdr:nvSpPr>
      <xdr:spPr>
        <a:xfrm>
          <a:off x="1752111" y="9833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42,954</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151536</xdr:rowOff>
    </xdr:from>
    <xdr:to>
      <xdr:col>1</xdr:col>
      <xdr:colOff>485775</xdr:colOff>
      <xdr:row>57</xdr:row>
      <xdr:rowOff>81686</xdr:rowOff>
    </xdr:to>
    <xdr:sp macro="" textlink="">
      <xdr:nvSpPr>
        <xdr:cNvPr id="146" name="円/楕円 145"/>
        <xdr:cNvSpPr/>
      </xdr:nvSpPr>
      <xdr:spPr>
        <a:xfrm>
          <a:off x="1079500" y="975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72813</xdr:rowOff>
    </xdr:from>
    <xdr:ext cx="534377" cy="259045"/>
    <xdr:sp macro="" textlink="">
      <xdr:nvSpPr>
        <xdr:cNvPr id="147" name="テキスト ボックス 146"/>
        <xdr:cNvSpPr txBox="1"/>
      </xdr:nvSpPr>
      <xdr:spPr>
        <a:xfrm>
          <a:off x="863111" y="9845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42,582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25400</xdr:rowOff>
    </xdr:from>
    <xdr:to>
      <xdr:col>7</xdr:col>
      <xdr:colOff>638175</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54627</xdr:rowOff>
    </xdr:from>
    <xdr:ext cx="248786" cy="259045"/>
    <xdr:sp macro="" textlink="">
      <xdr:nvSpPr>
        <xdr:cNvPr id="159" name="テキスト ボックス 158"/>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70</xdr:row>
      <xdr:rowOff>111777</xdr:rowOff>
    </xdr:from>
    <xdr:ext cx="531299" cy="259045"/>
    <xdr:sp macro="" textlink="">
      <xdr:nvSpPr>
        <xdr:cNvPr id="163" name="テキスト ボックス 162"/>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7398</xdr:rowOff>
    </xdr:from>
    <xdr:to>
      <xdr:col>6</xdr:col>
      <xdr:colOff>510540</xdr:colOff>
      <xdr:row>78</xdr:row>
      <xdr:rowOff>3969</xdr:rowOff>
    </xdr:to>
    <xdr:cxnSp macro="">
      <xdr:nvCxnSpPr>
        <xdr:cNvPr id="167" name="直線コネクタ 166"/>
        <xdr:cNvCxnSpPr/>
      </xdr:nvCxnSpPr>
      <xdr:spPr>
        <a:xfrm flipV="1">
          <a:off x="4633595" y="12180348"/>
          <a:ext cx="1270" cy="119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7796</xdr:rowOff>
    </xdr:from>
    <xdr:ext cx="378565" cy="259045"/>
    <xdr:sp macro="" textlink="">
      <xdr:nvSpPr>
        <xdr:cNvPr id="168" name="維持補修費最小値テキスト"/>
        <xdr:cNvSpPr txBox="1"/>
      </xdr:nvSpPr>
      <xdr:spPr>
        <a:xfrm>
          <a:off x="4686300" y="13380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6</xdr:col>
      <xdr:colOff>422275</xdr:colOff>
      <xdr:row>78</xdr:row>
      <xdr:rowOff>3969</xdr:rowOff>
    </xdr:from>
    <xdr:to>
      <xdr:col>6</xdr:col>
      <xdr:colOff>600075</xdr:colOff>
      <xdr:row>78</xdr:row>
      <xdr:rowOff>3969</xdr:rowOff>
    </xdr:to>
    <xdr:cxnSp macro="">
      <xdr:nvCxnSpPr>
        <xdr:cNvPr id="169" name="直線コネクタ 168"/>
        <xdr:cNvCxnSpPr/>
      </xdr:nvCxnSpPr>
      <xdr:spPr>
        <a:xfrm>
          <a:off x="4546600" y="13377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125525</xdr:rowOff>
    </xdr:from>
    <xdr:ext cx="534377" cy="259045"/>
    <xdr:sp macro="" textlink="">
      <xdr:nvSpPr>
        <xdr:cNvPr id="170" name="維持補修費最大値テキスト"/>
        <xdr:cNvSpPr txBox="1"/>
      </xdr:nvSpPr>
      <xdr:spPr>
        <a:xfrm>
          <a:off x="4686300" y="1195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21,315</a:t>
          </a:r>
          <a:endParaRPr kumimoji="1" lang="ja-JP" altLang="en-US" sz="1000" b="1">
            <a:latin typeface="ＭＳ Ｐゴシック"/>
          </a:endParaRPr>
        </a:p>
      </xdr:txBody>
    </xdr:sp>
    <xdr:clientData/>
  </xdr:oneCellAnchor>
  <xdr:twoCellAnchor>
    <xdr:from>
      <xdr:col>6</xdr:col>
      <xdr:colOff>422275</xdr:colOff>
      <xdr:row>71</xdr:row>
      <xdr:rowOff>7398</xdr:rowOff>
    </xdr:from>
    <xdr:to>
      <xdr:col>6</xdr:col>
      <xdr:colOff>600075</xdr:colOff>
      <xdr:row>71</xdr:row>
      <xdr:rowOff>7398</xdr:rowOff>
    </xdr:to>
    <xdr:cxnSp macro="">
      <xdr:nvCxnSpPr>
        <xdr:cNvPr id="171" name="直線コネクタ 170"/>
        <xdr:cNvCxnSpPr/>
      </xdr:nvCxnSpPr>
      <xdr:spPr>
        <a:xfrm>
          <a:off x="4546600" y="1218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137528</xdr:rowOff>
    </xdr:from>
    <xdr:to>
      <xdr:col>6</xdr:col>
      <xdr:colOff>511175</xdr:colOff>
      <xdr:row>77</xdr:row>
      <xdr:rowOff>140729</xdr:rowOff>
    </xdr:to>
    <xdr:cxnSp macro="">
      <xdr:nvCxnSpPr>
        <xdr:cNvPr id="172" name="直線コネクタ 171"/>
        <xdr:cNvCxnSpPr/>
      </xdr:nvCxnSpPr>
      <xdr:spPr>
        <a:xfrm flipV="1">
          <a:off x="3797300" y="13339178"/>
          <a:ext cx="8382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137895</xdr:rowOff>
    </xdr:from>
    <xdr:ext cx="469744" cy="259045"/>
    <xdr:sp macro="" textlink="">
      <xdr:nvSpPr>
        <xdr:cNvPr id="173" name="維持補修費平均値テキスト"/>
        <xdr:cNvSpPr txBox="1"/>
      </xdr:nvSpPr>
      <xdr:spPr>
        <a:xfrm>
          <a:off x="4686300" y="12996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3,543</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115018</xdr:rowOff>
    </xdr:from>
    <xdr:to>
      <xdr:col>6</xdr:col>
      <xdr:colOff>561975</xdr:colOff>
      <xdr:row>77</xdr:row>
      <xdr:rowOff>45168</xdr:rowOff>
    </xdr:to>
    <xdr:sp macro="" textlink="">
      <xdr:nvSpPr>
        <xdr:cNvPr id="174" name="フローチャート : 判断 173"/>
        <xdr:cNvSpPr/>
      </xdr:nvSpPr>
      <xdr:spPr>
        <a:xfrm>
          <a:off x="4584700" y="13145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140729</xdr:rowOff>
    </xdr:from>
    <xdr:to>
      <xdr:col>5</xdr:col>
      <xdr:colOff>358775</xdr:colOff>
      <xdr:row>77</xdr:row>
      <xdr:rowOff>144844</xdr:rowOff>
    </xdr:to>
    <xdr:cxnSp macro="">
      <xdr:nvCxnSpPr>
        <xdr:cNvPr id="175" name="直線コネクタ 174"/>
        <xdr:cNvCxnSpPr/>
      </xdr:nvCxnSpPr>
      <xdr:spPr>
        <a:xfrm flipV="1">
          <a:off x="2908300" y="13342379"/>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124847</xdr:rowOff>
    </xdr:from>
    <xdr:to>
      <xdr:col>5</xdr:col>
      <xdr:colOff>409575</xdr:colOff>
      <xdr:row>77</xdr:row>
      <xdr:rowOff>54997</xdr:rowOff>
    </xdr:to>
    <xdr:sp macro="" textlink="">
      <xdr:nvSpPr>
        <xdr:cNvPr id="176" name="フローチャート : 判断 175"/>
        <xdr:cNvSpPr/>
      </xdr:nvSpPr>
      <xdr:spPr>
        <a:xfrm>
          <a:off x="3746500" y="1315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71524</xdr:rowOff>
    </xdr:from>
    <xdr:ext cx="469744" cy="259045"/>
    <xdr:sp macro="" textlink="">
      <xdr:nvSpPr>
        <xdr:cNvPr id="177" name="テキスト ボックス 176"/>
        <xdr:cNvSpPr txBox="1"/>
      </xdr:nvSpPr>
      <xdr:spPr>
        <a:xfrm>
          <a:off x="3562427" y="12930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3,371</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144844</xdr:rowOff>
    </xdr:from>
    <xdr:to>
      <xdr:col>4</xdr:col>
      <xdr:colOff>155575</xdr:colOff>
      <xdr:row>77</xdr:row>
      <xdr:rowOff>152158</xdr:rowOff>
    </xdr:to>
    <xdr:cxnSp macro="">
      <xdr:nvCxnSpPr>
        <xdr:cNvPr id="178" name="直線コネクタ 177"/>
        <xdr:cNvCxnSpPr/>
      </xdr:nvCxnSpPr>
      <xdr:spPr>
        <a:xfrm flipV="1">
          <a:off x="2019300" y="13346494"/>
          <a:ext cx="889000" cy="7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57010</xdr:rowOff>
    </xdr:from>
    <xdr:to>
      <xdr:col>4</xdr:col>
      <xdr:colOff>206375</xdr:colOff>
      <xdr:row>76</xdr:row>
      <xdr:rowOff>158610</xdr:rowOff>
    </xdr:to>
    <xdr:sp macro="" textlink="">
      <xdr:nvSpPr>
        <xdr:cNvPr id="179" name="フローチャート : 判断 178"/>
        <xdr:cNvSpPr/>
      </xdr:nvSpPr>
      <xdr:spPr>
        <a:xfrm>
          <a:off x="2857500" y="1308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3687</xdr:rowOff>
    </xdr:from>
    <xdr:ext cx="469744" cy="259045"/>
    <xdr:sp macro="" textlink="">
      <xdr:nvSpPr>
        <xdr:cNvPr id="180" name="テキスト ボックス 179"/>
        <xdr:cNvSpPr txBox="1"/>
      </xdr:nvSpPr>
      <xdr:spPr>
        <a:xfrm>
          <a:off x="2673427" y="1286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152158</xdr:rowOff>
    </xdr:from>
    <xdr:to>
      <xdr:col>2</xdr:col>
      <xdr:colOff>638175</xdr:colOff>
      <xdr:row>77</xdr:row>
      <xdr:rowOff>152845</xdr:rowOff>
    </xdr:to>
    <xdr:cxnSp macro="">
      <xdr:nvCxnSpPr>
        <xdr:cNvPr id="181" name="直線コネクタ 180"/>
        <xdr:cNvCxnSpPr/>
      </xdr:nvCxnSpPr>
      <xdr:spPr>
        <a:xfrm flipV="1">
          <a:off x="1130300" y="13353808"/>
          <a:ext cx="889000" cy="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67926</xdr:rowOff>
    </xdr:from>
    <xdr:to>
      <xdr:col>3</xdr:col>
      <xdr:colOff>3175</xdr:colOff>
      <xdr:row>76</xdr:row>
      <xdr:rowOff>169526</xdr:rowOff>
    </xdr:to>
    <xdr:sp macro="" textlink="">
      <xdr:nvSpPr>
        <xdr:cNvPr id="182" name="フローチャート : 判断 181"/>
        <xdr:cNvSpPr/>
      </xdr:nvSpPr>
      <xdr:spPr>
        <a:xfrm>
          <a:off x="1968500" y="1309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14603</xdr:rowOff>
    </xdr:from>
    <xdr:ext cx="469744" cy="259045"/>
    <xdr:sp macro="" textlink="">
      <xdr:nvSpPr>
        <xdr:cNvPr id="183" name="テキスト ボックス 182"/>
        <xdr:cNvSpPr txBox="1"/>
      </xdr:nvSpPr>
      <xdr:spPr>
        <a:xfrm>
          <a:off x="1784427" y="12873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62782</xdr:rowOff>
    </xdr:from>
    <xdr:to>
      <xdr:col>1</xdr:col>
      <xdr:colOff>485775</xdr:colOff>
      <xdr:row>76</xdr:row>
      <xdr:rowOff>164382</xdr:rowOff>
    </xdr:to>
    <xdr:sp macro="" textlink="">
      <xdr:nvSpPr>
        <xdr:cNvPr id="184" name="フローチャート : 判断 183"/>
        <xdr:cNvSpPr/>
      </xdr:nvSpPr>
      <xdr:spPr>
        <a:xfrm>
          <a:off x="1079500" y="13092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9459</xdr:rowOff>
    </xdr:from>
    <xdr:ext cx="469744" cy="259045"/>
    <xdr:sp macro="" textlink="">
      <xdr:nvSpPr>
        <xdr:cNvPr id="185" name="テキスト ボックス 184"/>
        <xdr:cNvSpPr txBox="1"/>
      </xdr:nvSpPr>
      <xdr:spPr>
        <a:xfrm>
          <a:off x="895427" y="12868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86728</xdr:rowOff>
    </xdr:from>
    <xdr:to>
      <xdr:col>6</xdr:col>
      <xdr:colOff>561975</xdr:colOff>
      <xdr:row>78</xdr:row>
      <xdr:rowOff>16878</xdr:rowOff>
    </xdr:to>
    <xdr:sp macro="" textlink="">
      <xdr:nvSpPr>
        <xdr:cNvPr id="191" name="円/楕円 190"/>
        <xdr:cNvSpPr/>
      </xdr:nvSpPr>
      <xdr:spPr>
        <a:xfrm>
          <a:off x="4584700" y="1328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1655</xdr:rowOff>
    </xdr:from>
    <xdr:ext cx="469744" cy="259045"/>
    <xdr:sp macro="" textlink="">
      <xdr:nvSpPr>
        <xdr:cNvPr id="192" name="維持補修費該当値テキスト"/>
        <xdr:cNvSpPr txBox="1"/>
      </xdr:nvSpPr>
      <xdr:spPr>
        <a:xfrm>
          <a:off x="4686300" y="13203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1,038</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89929</xdr:rowOff>
    </xdr:from>
    <xdr:to>
      <xdr:col>5</xdr:col>
      <xdr:colOff>409575</xdr:colOff>
      <xdr:row>78</xdr:row>
      <xdr:rowOff>20079</xdr:rowOff>
    </xdr:to>
    <xdr:sp macro="" textlink="">
      <xdr:nvSpPr>
        <xdr:cNvPr id="193" name="円/楕円 192"/>
        <xdr:cNvSpPr/>
      </xdr:nvSpPr>
      <xdr:spPr>
        <a:xfrm>
          <a:off x="3746500" y="13291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169492</xdr:colOff>
      <xdr:row>78</xdr:row>
      <xdr:rowOff>11206</xdr:rowOff>
    </xdr:from>
    <xdr:ext cx="378565" cy="259045"/>
    <xdr:sp macro="" textlink="">
      <xdr:nvSpPr>
        <xdr:cNvPr id="194" name="テキスト ボックス 193"/>
        <xdr:cNvSpPr txBox="1"/>
      </xdr:nvSpPr>
      <xdr:spPr>
        <a:xfrm>
          <a:off x="3608017" y="133843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94044</xdr:rowOff>
    </xdr:from>
    <xdr:to>
      <xdr:col>4</xdr:col>
      <xdr:colOff>206375</xdr:colOff>
      <xdr:row>78</xdr:row>
      <xdr:rowOff>24194</xdr:rowOff>
    </xdr:to>
    <xdr:sp macro="" textlink="">
      <xdr:nvSpPr>
        <xdr:cNvPr id="195" name="円/楕円 194"/>
        <xdr:cNvSpPr/>
      </xdr:nvSpPr>
      <xdr:spPr>
        <a:xfrm>
          <a:off x="2857500" y="1329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78</xdr:row>
      <xdr:rowOff>15321</xdr:rowOff>
    </xdr:from>
    <xdr:ext cx="378565" cy="259045"/>
    <xdr:sp macro="" textlink="">
      <xdr:nvSpPr>
        <xdr:cNvPr id="196" name="テキスト ボックス 195"/>
        <xdr:cNvSpPr txBox="1"/>
      </xdr:nvSpPr>
      <xdr:spPr>
        <a:xfrm>
          <a:off x="2719017" y="133884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101358</xdr:rowOff>
    </xdr:from>
    <xdr:to>
      <xdr:col>3</xdr:col>
      <xdr:colOff>3175</xdr:colOff>
      <xdr:row>78</xdr:row>
      <xdr:rowOff>31508</xdr:rowOff>
    </xdr:to>
    <xdr:sp macro="" textlink="">
      <xdr:nvSpPr>
        <xdr:cNvPr id="197" name="円/楕円 196"/>
        <xdr:cNvSpPr/>
      </xdr:nvSpPr>
      <xdr:spPr>
        <a:xfrm>
          <a:off x="1968500" y="1330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78</xdr:row>
      <xdr:rowOff>22635</xdr:rowOff>
    </xdr:from>
    <xdr:ext cx="378565" cy="259045"/>
    <xdr:sp macro="" textlink="">
      <xdr:nvSpPr>
        <xdr:cNvPr id="198" name="テキスト ボックス 197"/>
        <xdr:cNvSpPr txBox="1"/>
      </xdr:nvSpPr>
      <xdr:spPr>
        <a:xfrm>
          <a:off x="1830017" y="133957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782</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102045</xdr:rowOff>
    </xdr:from>
    <xdr:to>
      <xdr:col>1</xdr:col>
      <xdr:colOff>485775</xdr:colOff>
      <xdr:row>78</xdr:row>
      <xdr:rowOff>32195</xdr:rowOff>
    </xdr:to>
    <xdr:sp macro="" textlink="">
      <xdr:nvSpPr>
        <xdr:cNvPr id="199" name="円/楕円 198"/>
        <xdr:cNvSpPr/>
      </xdr:nvSpPr>
      <xdr:spPr>
        <a:xfrm>
          <a:off x="1079500" y="1330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78</xdr:row>
      <xdr:rowOff>23322</xdr:rowOff>
    </xdr:from>
    <xdr:ext cx="378565" cy="259045"/>
    <xdr:sp macro="" textlink="">
      <xdr:nvSpPr>
        <xdr:cNvPr id="200" name="テキスト ボックス 199"/>
        <xdr:cNvSpPr txBox="1"/>
      </xdr:nvSpPr>
      <xdr:spPr>
        <a:xfrm>
          <a:off x="941017" y="13396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75/85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3" name="テキスト ボックス 21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5" name="テキスト ボックス 21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7" name="テキスト ボックス 216"/>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86616</xdr:rowOff>
    </xdr:from>
    <xdr:to>
      <xdr:col>6</xdr:col>
      <xdr:colOff>510540</xdr:colOff>
      <xdr:row>98</xdr:row>
      <xdr:rowOff>79235</xdr:rowOff>
    </xdr:to>
    <xdr:cxnSp macro="">
      <xdr:nvCxnSpPr>
        <xdr:cNvPr id="227" name="直線コネクタ 226"/>
        <xdr:cNvCxnSpPr/>
      </xdr:nvCxnSpPr>
      <xdr:spPr>
        <a:xfrm flipV="1">
          <a:off x="4633595" y="15345666"/>
          <a:ext cx="1270" cy="1535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83062</xdr:rowOff>
    </xdr:from>
    <xdr:ext cx="534377" cy="259045"/>
    <xdr:sp macro="" textlink="">
      <xdr:nvSpPr>
        <xdr:cNvPr id="228" name="扶助費最小値テキスト"/>
        <xdr:cNvSpPr txBox="1"/>
      </xdr:nvSpPr>
      <xdr:spPr>
        <a:xfrm>
          <a:off x="4686300" y="16885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51,703</a:t>
          </a:r>
          <a:endParaRPr kumimoji="1" lang="ja-JP" altLang="en-US" sz="1000" b="1">
            <a:latin typeface="ＭＳ Ｐゴシック"/>
          </a:endParaRPr>
        </a:p>
      </xdr:txBody>
    </xdr:sp>
    <xdr:clientData/>
  </xdr:oneCellAnchor>
  <xdr:twoCellAnchor>
    <xdr:from>
      <xdr:col>6</xdr:col>
      <xdr:colOff>422275</xdr:colOff>
      <xdr:row>98</xdr:row>
      <xdr:rowOff>79235</xdr:rowOff>
    </xdr:from>
    <xdr:to>
      <xdr:col>6</xdr:col>
      <xdr:colOff>600075</xdr:colOff>
      <xdr:row>98</xdr:row>
      <xdr:rowOff>79235</xdr:rowOff>
    </xdr:to>
    <xdr:cxnSp macro="">
      <xdr:nvCxnSpPr>
        <xdr:cNvPr id="229" name="直線コネクタ 228"/>
        <xdr:cNvCxnSpPr/>
      </xdr:nvCxnSpPr>
      <xdr:spPr>
        <a:xfrm>
          <a:off x="4546600" y="16881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33293</xdr:rowOff>
    </xdr:from>
    <xdr:ext cx="599010" cy="259045"/>
    <xdr:sp macro="" textlink="">
      <xdr:nvSpPr>
        <xdr:cNvPr id="230" name="扶助費最大値テキスト"/>
        <xdr:cNvSpPr txBox="1"/>
      </xdr:nvSpPr>
      <xdr:spPr>
        <a:xfrm>
          <a:off x="4686300" y="15120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145,751</a:t>
          </a:r>
          <a:endParaRPr kumimoji="1" lang="ja-JP" altLang="en-US" sz="1000" b="1">
            <a:latin typeface="ＭＳ Ｐゴシック"/>
          </a:endParaRPr>
        </a:p>
      </xdr:txBody>
    </xdr:sp>
    <xdr:clientData/>
  </xdr:oneCellAnchor>
  <xdr:twoCellAnchor>
    <xdr:from>
      <xdr:col>6</xdr:col>
      <xdr:colOff>422275</xdr:colOff>
      <xdr:row>89</xdr:row>
      <xdr:rowOff>86616</xdr:rowOff>
    </xdr:from>
    <xdr:to>
      <xdr:col>6</xdr:col>
      <xdr:colOff>600075</xdr:colOff>
      <xdr:row>89</xdr:row>
      <xdr:rowOff>86616</xdr:rowOff>
    </xdr:to>
    <xdr:cxnSp macro="">
      <xdr:nvCxnSpPr>
        <xdr:cNvPr id="231" name="直線コネクタ 230"/>
        <xdr:cNvCxnSpPr/>
      </xdr:nvCxnSpPr>
      <xdr:spPr>
        <a:xfrm>
          <a:off x="4546600" y="15345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162609</xdr:rowOff>
    </xdr:from>
    <xdr:to>
      <xdr:col>6</xdr:col>
      <xdr:colOff>511175</xdr:colOff>
      <xdr:row>97</xdr:row>
      <xdr:rowOff>61306</xdr:rowOff>
    </xdr:to>
    <xdr:cxnSp macro="">
      <xdr:nvCxnSpPr>
        <xdr:cNvPr id="232" name="直線コネクタ 231"/>
        <xdr:cNvCxnSpPr/>
      </xdr:nvCxnSpPr>
      <xdr:spPr>
        <a:xfrm flipV="1">
          <a:off x="3797300" y="16621809"/>
          <a:ext cx="838200" cy="70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131796</xdr:rowOff>
    </xdr:from>
    <xdr:ext cx="534377" cy="259045"/>
    <xdr:sp macro="" textlink="">
      <xdr:nvSpPr>
        <xdr:cNvPr id="233" name="扶助費平均値テキスト"/>
        <xdr:cNvSpPr txBox="1"/>
      </xdr:nvSpPr>
      <xdr:spPr>
        <a:xfrm>
          <a:off x="4686300" y="16076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88,774</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108919</xdr:rowOff>
    </xdr:from>
    <xdr:to>
      <xdr:col>6</xdr:col>
      <xdr:colOff>561975</xdr:colOff>
      <xdr:row>95</xdr:row>
      <xdr:rowOff>39069</xdr:rowOff>
    </xdr:to>
    <xdr:sp macro="" textlink="">
      <xdr:nvSpPr>
        <xdr:cNvPr id="234" name="フローチャート : 判断 233"/>
        <xdr:cNvSpPr/>
      </xdr:nvSpPr>
      <xdr:spPr>
        <a:xfrm>
          <a:off x="4584700" y="16225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61306</xdr:rowOff>
    </xdr:from>
    <xdr:to>
      <xdr:col>5</xdr:col>
      <xdr:colOff>358775</xdr:colOff>
      <xdr:row>97</xdr:row>
      <xdr:rowOff>70582</xdr:rowOff>
    </xdr:to>
    <xdr:cxnSp macro="">
      <xdr:nvCxnSpPr>
        <xdr:cNvPr id="235" name="直線コネクタ 234"/>
        <xdr:cNvCxnSpPr/>
      </xdr:nvCxnSpPr>
      <xdr:spPr>
        <a:xfrm flipV="1">
          <a:off x="2908300" y="16691956"/>
          <a:ext cx="889000" cy="9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159472</xdr:rowOff>
    </xdr:from>
    <xdr:to>
      <xdr:col>5</xdr:col>
      <xdr:colOff>409575</xdr:colOff>
      <xdr:row>95</xdr:row>
      <xdr:rowOff>89622</xdr:rowOff>
    </xdr:to>
    <xdr:sp macro="" textlink="">
      <xdr:nvSpPr>
        <xdr:cNvPr id="236" name="フローチャート : 判断 235"/>
        <xdr:cNvSpPr/>
      </xdr:nvSpPr>
      <xdr:spPr>
        <a:xfrm>
          <a:off x="3746500" y="162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106149</xdr:rowOff>
    </xdr:from>
    <xdr:ext cx="534377" cy="259045"/>
    <xdr:sp macro="" textlink="">
      <xdr:nvSpPr>
        <xdr:cNvPr id="237" name="テキスト ボックス 236"/>
        <xdr:cNvSpPr txBox="1"/>
      </xdr:nvSpPr>
      <xdr:spPr>
        <a:xfrm>
          <a:off x="3530111" y="1605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85,678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70582</xdr:rowOff>
    </xdr:from>
    <xdr:to>
      <xdr:col>4</xdr:col>
      <xdr:colOff>155575</xdr:colOff>
      <xdr:row>97</xdr:row>
      <xdr:rowOff>160551</xdr:rowOff>
    </xdr:to>
    <xdr:cxnSp macro="">
      <xdr:nvCxnSpPr>
        <xdr:cNvPr id="238" name="直線コネクタ 237"/>
        <xdr:cNvCxnSpPr/>
      </xdr:nvCxnSpPr>
      <xdr:spPr>
        <a:xfrm flipV="1">
          <a:off x="2019300" y="16701232"/>
          <a:ext cx="889000" cy="89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54316</xdr:rowOff>
    </xdr:from>
    <xdr:to>
      <xdr:col>4</xdr:col>
      <xdr:colOff>206375</xdr:colOff>
      <xdr:row>95</xdr:row>
      <xdr:rowOff>155916</xdr:rowOff>
    </xdr:to>
    <xdr:sp macro="" textlink="">
      <xdr:nvSpPr>
        <xdr:cNvPr id="239" name="フローチャート : 判断 238"/>
        <xdr:cNvSpPr/>
      </xdr:nvSpPr>
      <xdr:spPr>
        <a:xfrm>
          <a:off x="2857500" y="1634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993</xdr:rowOff>
    </xdr:from>
    <xdr:ext cx="534377" cy="259045"/>
    <xdr:sp macro="" textlink="">
      <xdr:nvSpPr>
        <xdr:cNvPr id="240" name="テキスト ボックス 239"/>
        <xdr:cNvSpPr txBox="1"/>
      </xdr:nvSpPr>
      <xdr:spPr>
        <a:xfrm>
          <a:off x="2641111" y="1611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160551</xdr:rowOff>
    </xdr:from>
    <xdr:to>
      <xdr:col>2</xdr:col>
      <xdr:colOff>638175</xdr:colOff>
      <xdr:row>97</xdr:row>
      <xdr:rowOff>164176</xdr:rowOff>
    </xdr:to>
    <xdr:cxnSp macro="">
      <xdr:nvCxnSpPr>
        <xdr:cNvPr id="241" name="直線コネクタ 240"/>
        <xdr:cNvCxnSpPr/>
      </xdr:nvCxnSpPr>
      <xdr:spPr>
        <a:xfrm flipV="1">
          <a:off x="1130300" y="16791201"/>
          <a:ext cx="889000" cy="3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154346</xdr:rowOff>
    </xdr:from>
    <xdr:to>
      <xdr:col>3</xdr:col>
      <xdr:colOff>3175</xdr:colOff>
      <xdr:row>96</xdr:row>
      <xdr:rowOff>84496</xdr:rowOff>
    </xdr:to>
    <xdr:sp macro="" textlink="">
      <xdr:nvSpPr>
        <xdr:cNvPr id="242" name="フローチャート : 判断 241"/>
        <xdr:cNvSpPr/>
      </xdr:nvSpPr>
      <xdr:spPr>
        <a:xfrm>
          <a:off x="1968500" y="1644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101023</xdr:rowOff>
    </xdr:from>
    <xdr:ext cx="534377" cy="259045"/>
    <xdr:sp macro="" textlink="">
      <xdr:nvSpPr>
        <xdr:cNvPr id="243" name="テキスト ボックス 242"/>
        <xdr:cNvSpPr txBox="1"/>
      </xdr:nvSpPr>
      <xdr:spPr>
        <a:xfrm>
          <a:off x="1752111" y="1621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7257</xdr:rowOff>
    </xdr:from>
    <xdr:to>
      <xdr:col>1</xdr:col>
      <xdr:colOff>485775</xdr:colOff>
      <xdr:row>96</xdr:row>
      <xdr:rowOff>108857</xdr:rowOff>
    </xdr:to>
    <xdr:sp macro="" textlink="">
      <xdr:nvSpPr>
        <xdr:cNvPr id="244" name="フローチャート : 判断 243"/>
        <xdr:cNvSpPr/>
      </xdr:nvSpPr>
      <xdr:spPr>
        <a:xfrm>
          <a:off x="1079500" y="16466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125384</xdr:rowOff>
    </xdr:from>
    <xdr:ext cx="534377" cy="259045"/>
    <xdr:sp macro="" textlink="">
      <xdr:nvSpPr>
        <xdr:cNvPr id="245" name="テキスト ボックス 244"/>
        <xdr:cNvSpPr txBox="1"/>
      </xdr:nvSpPr>
      <xdr:spPr>
        <a:xfrm>
          <a:off x="863111" y="16241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111809</xdr:rowOff>
    </xdr:from>
    <xdr:to>
      <xdr:col>6</xdr:col>
      <xdr:colOff>561975</xdr:colOff>
      <xdr:row>97</xdr:row>
      <xdr:rowOff>41959</xdr:rowOff>
    </xdr:to>
    <xdr:sp macro="" textlink="">
      <xdr:nvSpPr>
        <xdr:cNvPr id="251" name="円/楕円 250"/>
        <xdr:cNvSpPr/>
      </xdr:nvSpPr>
      <xdr:spPr>
        <a:xfrm>
          <a:off x="4584700" y="1657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90236</xdr:rowOff>
    </xdr:from>
    <xdr:ext cx="534377" cy="259045"/>
    <xdr:sp macro="" textlink="">
      <xdr:nvSpPr>
        <xdr:cNvPr id="252" name="扶助費該当値テキスト"/>
        <xdr:cNvSpPr txBox="1"/>
      </xdr:nvSpPr>
      <xdr:spPr>
        <a:xfrm>
          <a:off x="4686300" y="16549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67,597</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10506</xdr:rowOff>
    </xdr:from>
    <xdr:to>
      <xdr:col>5</xdr:col>
      <xdr:colOff>409575</xdr:colOff>
      <xdr:row>97</xdr:row>
      <xdr:rowOff>112106</xdr:rowOff>
    </xdr:to>
    <xdr:sp macro="" textlink="">
      <xdr:nvSpPr>
        <xdr:cNvPr id="253" name="円/楕円 252"/>
        <xdr:cNvSpPr/>
      </xdr:nvSpPr>
      <xdr:spPr>
        <a:xfrm>
          <a:off x="3746500" y="16641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103233</xdr:rowOff>
    </xdr:from>
    <xdr:ext cx="534377" cy="259045"/>
    <xdr:sp macro="" textlink="">
      <xdr:nvSpPr>
        <xdr:cNvPr id="254" name="テキスト ボックス 253"/>
        <xdr:cNvSpPr txBox="1"/>
      </xdr:nvSpPr>
      <xdr:spPr>
        <a:xfrm>
          <a:off x="3530111" y="16733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63,301</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19782</xdr:rowOff>
    </xdr:from>
    <xdr:to>
      <xdr:col>4</xdr:col>
      <xdr:colOff>206375</xdr:colOff>
      <xdr:row>97</xdr:row>
      <xdr:rowOff>121382</xdr:rowOff>
    </xdr:to>
    <xdr:sp macro="" textlink="">
      <xdr:nvSpPr>
        <xdr:cNvPr id="255" name="円/楕円 254"/>
        <xdr:cNvSpPr/>
      </xdr:nvSpPr>
      <xdr:spPr>
        <a:xfrm>
          <a:off x="2857500" y="16650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112509</xdr:rowOff>
    </xdr:from>
    <xdr:ext cx="534377" cy="259045"/>
    <xdr:sp macro="" textlink="">
      <xdr:nvSpPr>
        <xdr:cNvPr id="256" name="テキスト ボックス 255"/>
        <xdr:cNvSpPr txBox="1"/>
      </xdr:nvSpPr>
      <xdr:spPr>
        <a:xfrm>
          <a:off x="2641111" y="16743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62,733</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109751</xdr:rowOff>
    </xdr:from>
    <xdr:to>
      <xdr:col>3</xdr:col>
      <xdr:colOff>3175</xdr:colOff>
      <xdr:row>98</xdr:row>
      <xdr:rowOff>39901</xdr:rowOff>
    </xdr:to>
    <xdr:sp macro="" textlink="">
      <xdr:nvSpPr>
        <xdr:cNvPr id="257" name="円/楕円 256"/>
        <xdr:cNvSpPr/>
      </xdr:nvSpPr>
      <xdr:spPr>
        <a:xfrm>
          <a:off x="1968500" y="1674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31028</xdr:rowOff>
    </xdr:from>
    <xdr:ext cx="534377" cy="259045"/>
    <xdr:sp macro="" textlink="">
      <xdr:nvSpPr>
        <xdr:cNvPr id="258" name="テキスト ボックス 257"/>
        <xdr:cNvSpPr txBox="1"/>
      </xdr:nvSpPr>
      <xdr:spPr>
        <a:xfrm>
          <a:off x="1752111" y="1683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57,223</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113376</xdr:rowOff>
    </xdr:from>
    <xdr:to>
      <xdr:col>1</xdr:col>
      <xdr:colOff>485775</xdr:colOff>
      <xdr:row>98</xdr:row>
      <xdr:rowOff>43526</xdr:rowOff>
    </xdr:to>
    <xdr:sp macro="" textlink="">
      <xdr:nvSpPr>
        <xdr:cNvPr id="259" name="円/楕円 258"/>
        <xdr:cNvSpPr/>
      </xdr:nvSpPr>
      <xdr:spPr>
        <a:xfrm>
          <a:off x="1079500" y="16744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34653</xdr:rowOff>
    </xdr:from>
    <xdr:ext cx="534377" cy="259045"/>
    <xdr:sp macro="" textlink="">
      <xdr:nvSpPr>
        <xdr:cNvPr id="260" name="テキスト ボックス 259"/>
        <xdr:cNvSpPr txBox="1"/>
      </xdr:nvSpPr>
      <xdr:spPr>
        <a:xfrm>
          <a:off x="863111" y="1683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57,001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24,403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0" name="テキスト ボックス 279"/>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148488</xdr:rowOff>
    </xdr:from>
    <xdr:to>
      <xdr:col>15</xdr:col>
      <xdr:colOff>180340</xdr:colOff>
      <xdr:row>38</xdr:row>
      <xdr:rowOff>80010</xdr:rowOff>
    </xdr:to>
    <xdr:cxnSp macro="">
      <xdr:nvCxnSpPr>
        <xdr:cNvPr id="284" name="直線コネクタ 283"/>
        <xdr:cNvCxnSpPr/>
      </xdr:nvCxnSpPr>
      <xdr:spPr>
        <a:xfrm flipV="1">
          <a:off x="10475595" y="5291988"/>
          <a:ext cx="1270" cy="1303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83837</xdr:rowOff>
    </xdr:from>
    <xdr:ext cx="534377" cy="259045"/>
    <xdr:sp macro="" textlink="">
      <xdr:nvSpPr>
        <xdr:cNvPr id="285" name="補助費等最小値テキスト"/>
        <xdr:cNvSpPr txBox="1"/>
      </xdr:nvSpPr>
      <xdr:spPr>
        <a:xfrm>
          <a:off x="10528300" y="659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10,700</a:t>
          </a:r>
          <a:endParaRPr kumimoji="1" lang="ja-JP" altLang="en-US" sz="1000" b="1">
            <a:latin typeface="ＭＳ Ｐゴシック"/>
          </a:endParaRPr>
        </a:p>
      </xdr:txBody>
    </xdr:sp>
    <xdr:clientData/>
  </xdr:oneCellAnchor>
  <xdr:twoCellAnchor>
    <xdr:from>
      <xdr:col>15</xdr:col>
      <xdr:colOff>92075</xdr:colOff>
      <xdr:row>38</xdr:row>
      <xdr:rowOff>80010</xdr:rowOff>
    </xdr:from>
    <xdr:to>
      <xdr:col>15</xdr:col>
      <xdr:colOff>269875</xdr:colOff>
      <xdr:row>38</xdr:row>
      <xdr:rowOff>80010</xdr:rowOff>
    </xdr:to>
    <xdr:cxnSp macro="">
      <xdr:nvCxnSpPr>
        <xdr:cNvPr id="286" name="直線コネクタ 285"/>
        <xdr:cNvCxnSpPr/>
      </xdr:nvCxnSpPr>
      <xdr:spPr>
        <a:xfrm>
          <a:off x="10388600" y="6595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95165</xdr:rowOff>
    </xdr:from>
    <xdr:ext cx="599010" cy="259045"/>
    <xdr:sp macro="" textlink="">
      <xdr:nvSpPr>
        <xdr:cNvPr id="287" name="補助費等最大値テキスト"/>
        <xdr:cNvSpPr txBox="1"/>
      </xdr:nvSpPr>
      <xdr:spPr>
        <a:xfrm>
          <a:off x="10528300" y="5067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113,308</a:t>
          </a:r>
          <a:endParaRPr kumimoji="1" lang="ja-JP" altLang="en-US" sz="1000" b="1">
            <a:latin typeface="ＭＳ Ｐゴシック"/>
          </a:endParaRPr>
        </a:p>
      </xdr:txBody>
    </xdr:sp>
    <xdr:clientData/>
  </xdr:oneCellAnchor>
  <xdr:twoCellAnchor>
    <xdr:from>
      <xdr:col>15</xdr:col>
      <xdr:colOff>92075</xdr:colOff>
      <xdr:row>30</xdr:row>
      <xdr:rowOff>148488</xdr:rowOff>
    </xdr:from>
    <xdr:to>
      <xdr:col>15</xdr:col>
      <xdr:colOff>269875</xdr:colOff>
      <xdr:row>30</xdr:row>
      <xdr:rowOff>148488</xdr:rowOff>
    </xdr:to>
    <xdr:cxnSp macro="">
      <xdr:nvCxnSpPr>
        <xdr:cNvPr id="288" name="直線コネクタ 287"/>
        <xdr:cNvCxnSpPr/>
      </xdr:nvCxnSpPr>
      <xdr:spPr>
        <a:xfrm>
          <a:off x="10388600" y="529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60973</xdr:rowOff>
    </xdr:from>
    <xdr:to>
      <xdr:col>15</xdr:col>
      <xdr:colOff>180975</xdr:colOff>
      <xdr:row>36</xdr:row>
      <xdr:rowOff>94259</xdr:rowOff>
    </xdr:to>
    <xdr:cxnSp macro="">
      <xdr:nvCxnSpPr>
        <xdr:cNvPr id="289" name="直線コネクタ 288"/>
        <xdr:cNvCxnSpPr/>
      </xdr:nvCxnSpPr>
      <xdr:spPr>
        <a:xfrm>
          <a:off x="9639300" y="6233173"/>
          <a:ext cx="838200" cy="3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45915</xdr:rowOff>
    </xdr:from>
    <xdr:ext cx="534377" cy="259045"/>
    <xdr:sp macro="" textlink="">
      <xdr:nvSpPr>
        <xdr:cNvPr id="290" name="補助費等平均値テキスト"/>
        <xdr:cNvSpPr txBox="1"/>
      </xdr:nvSpPr>
      <xdr:spPr>
        <a:xfrm>
          <a:off x="10528300" y="6046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38,186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23038</xdr:rowOff>
    </xdr:from>
    <xdr:to>
      <xdr:col>15</xdr:col>
      <xdr:colOff>231775</xdr:colOff>
      <xdr:row>36</xdr:row>
      <xdr:rowOff>124638</xdr:rowOff>
    </xdr:to>
    <xdr:sp macro="" textlink="">
      <xdr:nvSpPr>
        <xdr:cNvPr id="291" name="フローチャート : 判断 290"/>
        <xdr:cNvSpPr/>
      </xdr:nvSpPr>
      <xdr:spPr>
        <a:xfrm>
          <a:off x="10426700" y="61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60973</xdr:rowOff>
    </xdr:from>
    <xdr:to>
      <xdr:col>14</xdr:col>
      <xdr:colOff>28575</xdr:colOff>
      <xdr:row>36</xdr:row>
      <xdr:rowOff>84315</xdr:rowOff>
    </xdr:to>
    <xdr:cxnSp macro="">
      <xdr:nvCxnSpPr>
        <xdr:cNvPr id="292" name="直線コネクタ 291"/>
        <xdr:cNvCxnSpPr/>
      </xdr:nvCxnSpPr>
      <xdr:spPr>
        <a:xfrm flipV="1">
          <a:off x="8750300" y="6233173"/>
          <a:ext cx="889000" cy="23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35611</xdr:rowOff>
    </xdr:from>
    <xdr:to>
      <xdr:col>14</xdr:col>
      <xdr:colOff>79375</xdr:colOff>
      <xdr:row>36</xdr:row>
      <xdr:rowOff>137211</xdr:rowOff>
    </xdr:to>
    <xdr:sp macro="" textlink="">
      <xdr:nvSpPr>
        <xdr:cNvPr id="293" name="フローチャート : 判断 292"/>
        <xdr:cNvSpPr/>
      </xdr:nvSpPr>
      <xdr:spPr>
        <a:xfrm>
          <a:off x="9588500" y="620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128338</xdr:rowOff>
    </xdr:from>
    <xdr:ext cx="534377" cy="259045"/>
    <xdr:sp macro="" textlink="">
      <xdr:nvSpPr>
        <xdr:cNvPr id="294" name="テキスト ボックス 293"/>
        <xdr:cNvSpPr txBox="1"/>
      </xdr:nvSpPr>
      <xdr:spPr>
        <a:xfrm>
          <a:off x="9372111" y="6300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37,196</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68250</xdr:rowOff>
    </xdr:from>
    <xdr:to>
      <xdr:col>12</xdr:col>
      <xdr:colOff>511175</xdr:colOff>
      <xdr:row>36</xdr:row>
      <xdr:rowOff>84315</xdr:rowOff>
    </xdr:to>
    <xdr:cxnSp macro="">
      <xdr:nvCxnSpPr>
        <xdr:cNvPr id="295" name="直線コネクタ 294"/>
        <xdr:cNvCxnSpPr/>
      </xdr:nvCxnSpPr>
      <xdr:spPr>
        <a:xfrm>
          <a:off x="7861300" y="6069000"/>
          <a:ext cx="889000" cy="187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6820</xdr:rowOff>
    </xdr:from>
    <xdr:to>
      <xdr:col>12</xdr:col>
      <xdr:colOff>561975</xdr:colOff>
      <xdr:row>36</xdr:row>
      <xdr:rowOff>108420</xdr:rowOff>
    </xdr:to>
    <xdr:sp macro="" textlink="">
      <xdr:nvSpPr>
        <xdr:cNvPr id="296" name="フローチャート : 判断 295"/>
        <xdr:cNvSpPr/>
      </xdr:nvSpPr>
      <xdr:spPr>
        <a:xfrm>
          <a:off x="8699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124947</xdr:rowOff>
    </xdr:from>
    <xdr:ext cx="534377" cy="259045"/>
    <xdr:sp macro="" textlink="">
      <xdr:nvSpPr>
        <xdr:cNvPr id="297" name="テキスト ボックス 296"/>
        <xdr:cNvSpPr txBox="1"/>
      </xdr:nvSpPr>
      <xdr:spPr>
        <a:xfrm>
          <a:off x="8483111" y="595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68250</xdr:rowOff>
    </xdr:from>
    <xdr:to>
      <xdr:col>11</xdr:col>
      <xdr:colOff>307975</xdr:colOff>
      <xdr:row>36</xdr:row>
      <xdr:rowOff>17691</xdr:rowOff>
    </xdr:to>
    <xdr:cxnSp macro="">
      <xdr:nvCxnSpPr>
        <xdr:cNvPr id="298" name="直線コネクタ 297"/>
        <xdr:cNvCxnSpPr/>
      </xdr:nvCxnSpPr>
      <xdr:spPr>
        <a:xfrm flipV="1">
          <a:off x="6972300" y="6069000"/>
          <a:ext cx="889000" cy="120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136347</xdr:rowOff>
    </xdr:from>
    <xdr:to>
      <xdr:col>11</xdr:col>
      <xdr:colOff>358775</xdr:colOff>
      <xdr:row>36</xdr:row>
      <xdr:rowOff>66497</xdr:rowOff>
    </xdr:to>
    <xdr:sp macro="" textlink="">
      <xdr:nvSpPr>
        <xdr:cNvPr id="299" name="フローチャート : 判断 298"/>
        <xdr:cNvSpPr/>
      </xdr:nvSpPr>
      <xdr:spPr>
        <a:xfrm>
          <a:off x="7810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57624</xdr:rowOff>
    </xdr:from>
    <xdr:ext cx="534377" cy="259045"/>
    <xdr:sp macro="" textlink="">
      <xdr:nvSpPr>
        <xdr:cNvPr id="300" name="テキスト ボックス 299"/>
        <xdr:cNvSpPr txBox="1"/>
      </xdr:nvSpPr>
      <xdr:spPr>
        <a:xfrm>
          <a:off x="7594111" y="622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3848</xdr:rowOff>
    </xdr:from>
    <xdr:to>
      <xdr:col>10</xdr:col>
      <xdr:colOff>155575</xdr:colOff>
      <xdr:row>36</xdr:row>
      <xdr:rowOff>105448</xdr:rowOff>
    </xdr:to>
    <xdr:sp macro="" textlink="">
      <xdr:nvSpPr>
        <xdr:cNvPr id="301" name="フローチャート : 判断 300"/>
        <xdr:cNvSpPr/>
      </xdr:nvSpPr>
      <xdr:spPr>
        <a:xfrm>
          <a:off x="6921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96575</xdr:rowOff>
    </xdr:from>
    <xdr:ext cx="534377" cy="259045"/>
    <xdr:sp macro="" textlink="">
      <xdr:nvSpPr>
        <xdr:cNvPr id="302" name="テキスト ボックス 301"/>
        <xdr:cNvSpPr txBox="1"/>
      </xdr:nvSpPr>
      <xdr:spPr>
        <a:xfrm>
          <a:off x="6705111" y="626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43459</xdr:rowOff>
    </xdr:from>
    <xdr:to>
      <xdr:col>15</xdr:col>
      <xdr:colOff>231775</xdr:colOff>
      <xdr:row>36</xdr:row>
      <xdr:rowOff>145059</xdr:rowOff>
    </xdr:to>
    <xdr:sp macro="" textlink="">
      <xdr:nvSpPr>
        <xdr:cNvPr id="308" name="円/楕円 307"/>
        <xdr:cNvSpPr/>
      </xdr:nvSpPr>
      <xdr:spPr>
        <a:xfrm>
          <a:off x="10426700" y="6215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21886</xdr:rowOff>
    </xdr:from>
    <xdr:ext cx="534377" cy="259045"/>
    <xdr:sp macro="" textlink="">
      <xdr:nvSpPr>
        <xdr:cNvPr id="309" name="補助費等該当値テキスト"/>
        <xdr:cNvSpPr txBox="1"/>
      </xdr:nvSpPr>
      <xdr:spPr>
        <a:xfrm>
          <a:off x="10528300" y="6194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36,578</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10173</xdr:rowOff>
    </xdr:from>
    <xdr:to>
      <xdr:col>14</xdr:col>
      <xdr:colOff>79375</xdr:colOff>
      <xdr:row>36</xdr:row>
      <xdr:rowOff>111773</xdr:rowOff>
    </xdr:to>
    <xdr:sp macro="" textlink="">
      <xdr:nvSpPr>
        <xdr:cNvPr id="310" name="円/楕円 309"/>
        <xdr:cNvSpPr/>
      </xdr:nvSpPr>
      <xdr:spPr>
        <a:xfrm>
          <a:off x="9588500" y="6182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128300</xdr:rowOff>
    </xdr:from>
    <xdr:ext cx="534377" cy="259045"/>
    <xdr:sp macro="" textlink="">
      <xdr:nvSpPr>
        <xdr:cNvPr id="311" name="テキスト ボックス 310"/>
        <xdr:cNvSpPr txBox="1"/>
      </xdr:nvSpPr>
      <xdr:spPr>
        <a:xfrm>
          <a:off x="9372111" y="595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39,199</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33515</xdr:rowOff>
    </xdr:from>
    <xdr:to>
      <xdr:col>12</xdr:col>
      <xdr:colOff>561975</xdr:colOff>
      <xdr:row>36</xdr:row>
      <xdr:rowOff>135115</xdr:rowOff>
    </xdr:to>
    <xdr:sp macro="" textlink="">
      <xdr:nvSpPr>
        <xdr:cNvPr id="312" name="円/楕円 311"/>
        <xdr:cNvSpPr/>
      </xdr:nvSpPr>
      <xdr:spPr>
        <a:xfrm>
          <a:off x="8699500" y="620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126242</xdr:rowOff>
    </xdr:from>
    <xdr:ext cx="534377" cy="259045"/>
    <xdr:sp macro="" textlink="">
      <xdr:nvSpPr>
        <xdr:cNvPr id="313" name="テキスト ボックス 312"/>
        <xdr:cNvSpPr txBox="1"/>
      </xdr:nvSpPr>
      <xdr:spPr>
        <a:xfrm>
          <a:off x="8483111" y="6298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37,361</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17450</xdr:rowOff>
    </xdr:from>
    <xdr:to>
      <xdr:col>11</xdr:col>
      <xdr:colOff>358775</xdr:colOff>
      <xdr:row>35</xdr:row>
      <xdr:rowOff>119050</xdr:rowOff>
    </xdr:to>
    <xdr:sp macro="" textlink="">
      <xdr:nvSpPr>
        <xdr:cNvPr id="314" name="円/楕円 313"/>
        <xdr:cNvSpPr/>
      </xdr:nvSpPr>
      <xdr:spPr>
        <a:xfrm>
          <a:off x="7810500" y="60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135577</xdr:rowOff>
    </xdr:from>
    <xdr:ext cx="534377" cy="259045"/>
    <xdr:sp macro="" textlink="">
      <xdr:nvSpPr>
        <xdr:cNvPr id="315" name="テキスト ボックス 314"/>
        <xdr:cNvSpPr txBox="1"/>
      </xdr:nvSpPr>
      <xdr:spPr>
        <a:xfrm>
          <a:off x="7594111" y="579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52,126</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138341</xdr:rowOff>
    </xdr:from>
    <xdr:to>
      <xdr:col>10</xdr:col>
      <xdr:colOff>155575</xdr:colOff>
      <xdr:row>36</xdr:row>
      <xdr:rowOff>68491</xdr:rowOff>
    </xdr:to>
    <xdr:sp macro="" textlink="">
      <xdr:nvSpPr>
        <xdr:cNvPr id="316" name="円/楕円 315"/>
        <xdr:cNvSpPr/>
      </xdr:nvSpPr>
      <xdr:spPr>
        <a:xfrm>
          <a:off x="6921500" y="6139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85018</xdr:rowOff>
    </xdr:from>
    <xdr:ext cx="534377" cy="259045"/>
    <xdr:sp macro="" textlink="">
      <xdr:nvSpPr>
        <xdr:cNvPr id="317" name="テキスト ボックス 316"/>
        <xdr:cNvSpPr txBox="1"/>
      </xdr:nvSpPr>
      <xdr:spPr>
        <a:xfrm>
          <a:off x="6705111" y="5914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42,607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29/85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1" name="テキスト ボックス 33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129383</xdr:rowOff>
    </xdr:from>
    <xdr:to>
      <xdr:col>15</xdr:col>
      <xdr:colOff>180340</xdr:colOff>
      <xdr:row>58</xdr:row>
      <xdr:rowOff>157584</xdr:rowOff>
    </xdr:to>
    <xdr:cxnSp macro="">
      <xdr:nvCxnSpPr>
        <xdr:cNvPr id="341" name="直線コネクタ 340"/>
        <xdr:cNvCxnSpPr/>
      </xdr:nvCxnSpPr>
      <xdr:spPr>
        <a:xfrm flipV="1">
          <a:off x="10475595" y="8873333"/>
          <a:ext cx="1270" cy="1228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161411</xdr:rowOff>
    </xdr:from>
    <xdr:ext cx="534377" cy="259045"/>
    <xdr:sp macro="" textlink="">
      <xdr:nvSpPr>
        <xdr:cNvPr id="342" name="普通建設事業費最小値テキスト"/>
        <xdr:cNvSpPr txBox="1"/>
      </xdr:nvSpPr>
      <xdr:spPr>
        <a:xfrm>
          <a:off x="10528300" y="1010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15,306</a:t>
          </a:r>
          <a:endParaRPr kumimoji="1" lang="ja-JP" altLang="en-US" sz="1000" b="1">
            <a:latin typeface="ＭＳ Ｐゴシック"/>
          </a:endParaRPr>
        </a:p>
      </xdr:txBody>
    </xdr:sp>
    <xdr:clientData/>
  </xdr:oneCellAnchor>
  <xdr:twoCellAnchor>
    <xdr:from>
      <xdr:col>15</xdr:col>
      <xdr:colOff>92075</xdr:colOff>
      <xdr:row>58</xdr:row>
      <xdr:rowOff>157584</xdr:rowOff>
    </xdr:from>
    <xdr:to>
      <xdr:col>15</xdr:col>
      <xdr:colOff>269875</xdr:colOff>
      <xdr:row>58</xdr:row>
      <xdr:rowOff>157584</xdr:rowOff>
    </xdr:to>
    <xdr:cxnSp macro="">
      <xdr:nvCxnSpPr>
        <xdr:cNvPr id="343" name="直線コネクタ 342"/>
        <xdr:cNvCxnSpPr/>
      </xdr:nvCxnSpPr>
      <xdr:spPr>
        <a:xfrm>
          <a:off x="10388600" y="10101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76060</xdr:rowOff>
    </xdr:from>
    <xdr:ext cx="599010" cy="259045"/>
    <xdr:sp macro="" textlink="">
      <xdr:nvSpPr>
        <xdr:cNvPr id="344" name="普通建設事業費最大値テキスト"/>
        <xdr:cNvSpPr txBox="1"/>
      </xdr:nvSpPr>
      <xdr:spPr>
        <a:xfrm>
          <a:off x="10528300" y="8648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337,708</a:t>
          </a:r>
          <a:endParaRPr kumimoji="1" lang="ja-JP" altLang="en-US" sz="1000" b="1">
            <a:latin typeface="ＭＳ Ｐゴシック"/>
          </a:endParaRPr>
        </a:p>
      </xdr:txBody>
    </xdr:sp>
    <xdr:clientData/>
  </xdr:oneCellAnchor>
  <xdr:twoCellAnchor>
    <xdr:from>
      <xdr:col>15</xdr:col>
      <xdr:colOff>92075</xdr:colOff>
      <xdr:row>51</xdr:row>
      <xdr:rowOff>129383</xdr:rowOff>
    </xdr:from>
    <xdr:to>
      <xdr:col>15</xdr:col>
      <xdr:colOff>269875</xdr:colOff>
      <xdr:row>51</xdr:row>
      <xdr:rowOff>129383</xdr:rowOff>
    </xdr:to>
    <xdr:cxnSp macro="">
      <xdr:nvCxnSpPr>
        <xdr:cNvPr id="345" name="直線コネクタ 344"/>
        <xdr:cNvCxnSpPr/>
      </xdr:nvCxnSpPr>
      <xdr:spPr>
        <a:xfrm>
          <a:off x="10388600" y="8873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146691</xdr:rowOff>
    </xdr:from>
    <xdr:to>
      <xdr:col>15</xdr:col>
      <xdr:colOff>180975</xdr:colOff>
      <xdr:row>58</xdr:row>
      <xdr:rowOff>9756</xdr:rowOff>
    </xdr:to>
    <xdr:cxnSp macro="">
      <xdr:nvCxnSpPr>
        <xdr:cNvPr id="346" name="直線コネクタ 345"/>
        <xdr:cNvCxnSpPr/>
      </xdr:nvCxnSpPr>
      <xdr:spPr>
        <a:xfrm>
          <a:off x="9639300" y="9919341"/>
          <a:ext cx="838200" cy="34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145417</xdr:rowOff>
    </xdr:from>
    <xdr:ext cx="534377" cy="259045"/>
    <xdr:sp macro="" textlink="">
      <xdr:nvSpPr>
        <xdr:cNvPr id="347" name="普通建設事業費平均値テキスト"/>
        <xdr:cNvSpPr txBox="1"/>
      </xdr:nvSpPr>
      <xdr:spPr>
        <a:xfrm>
          <a:off x="10528300" y="9918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44,504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166990</xdr:rowOff>
    </xdr:from>
    <xdr:to>
      <xdr:col>15</xdr:col>
      <xdr:colOff>231775</xdr:colOff>
      <xdr:row>58</xdr:row>
      <xdr:rowOff>97140</xdr:rowOff>
    </xdr:to>
    <xdr:sp macro="" textlink="">
      <xdr:nvSpPr>
        <xdr:cNvPr id="348" name="フローチャート : 判断 347"/>
        <xdr:cNvSpPr/>
      </xdr:nvSpPr>
      <xdr:spPr>
        <a:xfrm>
          <a:off x="10426700" y="993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146691</xdr:rowOff>
    </xdr:from>
    <xdr:to>
      <xdr:col>14</xdr:col>
      <xdr:colOff>28575</xdr:colOff>
      <xdr:row>58</xdr:row>
      <xdr:rowOff>77738</xdr:rowOff>
    </xdr:to>
    <xdr:cxnSp macro="">
      <xdr:nvCxnSpPr>
        <xdr:cNvPr id="349" name="直線コネクタ 348"/>
        <xdr:cNvCxnSpPr/>
      </xdr:nvCxnSpPr>
      <xdr:spPr>
        <a:xfrm flipV="1">
          <a:off x="8750300" y="9919341"/>
          <a:ext cx="889000" cy="102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156421</xdr:rowOff>
    </xdr:from>
    <xdr:to>
      <xdr:col>14</xdr:col>
      <xdr:colOff>79375</xdr:colOff>
      <xdr:row>58</xdr:row>
      <xdr:rowOff>86571</xdr:rowOff>
    </xdr:to>
    <xdr:sp macro="" textlink="">
      <xdr:nvSpPr>
        <xdr:cNvPr id="350" name="フローチャート : 判断 349"/>
        <xdr:cNvSpPr/>
      </xdr:nvSpPr>
      <xdr:spPr>
        <a:xfrm>
          <a:off x="9588500" y="992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77698</xdr:rowOff>
    </xdr:from>
    <xdr:ext cx="534377" cy="259045"/>
    <xdr:sp macro="" textlink="">
      <xdr:nvSpPr>
        <xdr:cNvPr id="351" name="テキスト ボックス 350"/>
        <xdr:cNvSpPr txBox="1"/>
      </xdr:nvSpPr>
      <xdr:spPr>
        <a:xfrm>
          <a:off x="9372111" y="10021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47,278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77738</xdr:rowOff>
    </xdr:from>
    <xdr:to>
      <xdr:col>12</xdr:col>
      <xdr:colOff>511175</xdr:colOff>
      <xdr:row>58</xdr:row>
      <xdr:rowOff>111956</xdr:rowOff>
    </xdr:to>
    <xdr:cxnSp macro="">
      <xdr:nvCxnSpPr>
        <xdr:cNvPr id="352" name="直線コネクタ 351"/>
        <xdr:cNvCxnSpPr/>
      </xdr:nvCxnSpPr>
      <xdr:spPr>
        <a:xfrm flipV="1">
          <a:off x="7861300" y="10021838"/>
          <a:ext cx="889000" cy="34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84118</xdr:rowOff>
    </xdr:from>
    <xdr:to>
      <xdr:col>12</xdr:col>
      <xdr:colOff>561975</xdr:colOff>
      <xdr:row>58</xdr:row>
      <xdr:rowOff>14268</xdr:rowOff>
    </xdr:to>
    <xdr:sp macro="" textlink="">
      <xdr:nvSpPr>
        <xdr:cNvPr id="353" name="フローチャート : 判断 352"/>
        <xdr:cNvSpPr/>
      </xdr:nvSpPr>
      <xdr:spPr>
        <a:xfrm>
          <a:off x="8699500" y="98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30795</xdr:rowOff>
    </xdr:from>
    <xdr:ext cx="534377" cy="259045"/>
    <xdr:sp macro="" textlink="">
      <xdr:nvSpPr>
        <xdr:cNvPr id="354" name="テキスト ボックス 353"/>
        <xdr:cNvSpPr txBox="1"/>
      </xdr:nvSpPr>
      <xdr:spPr>
        <a:xfrm>
          <a:off x="8483111" y="963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93115</xdr:rowOff>
    </xdr:from>
    <xdr:to>
      <xdr:col>11</xdr:col>
      <xdr:colOff>307975</xdr:colOff>
      <xdr:row>58</xdr:row>
      <xdr:rowOff>111956</xdr:rowOff>
    </xdr:to>
    <xdr:cxnSp macro="">
      <xdr:nvCxnSpPr>
        <xdr:cNvPr id="355" name="直線コネクタ 354"/>
        <xdr:cNvCxnSpPr/>
      </xdr:nvCxnSpPr>
      <xdr:spPr>
        <a:xfrm>
          <a:off x="6972300" y="10037215"/>
          <a:ext cx="889000" cy="18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92877</xdr:rowOff>
    </xdr:from>
    <xdr:to>
      <xdr:col>11</xdr:col>
      <xdr:colOff>358775</xdr:colOff>
      <xdr:row>58</xdr:row>
      <xdr:rowOff>23027</xdr:rowOff>
    </xdr:to>
    <xdr:sp macro="" textlink="">
      <xdr:nvSpPr>
        <xdr:cNvPr id="356" name="フローチャート : 判断 355"/>
        <xdr:cNvSpPr/>
      </xdr:nvSpPr>
      <xdr:spPr>
        <a:xfrm>
          <a:off x="7810500" y="986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39554</xdr:rowOff>
    </xdr:from>
    <xdr:ext cx="534377" cy="259045"/>
    <xdr:sp macro="" textlink="">
      <xdr:nvSpPr>
        <xdr:cNvPr id="357" name="テキスト ボックス 356"/>
        <xdr:cNvSpPr txBox="1"/>
      </xdr:nvSpPr>
      <xdr:spPr>
        <a:xfrm>
          <a:off x="7594111" y="964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142697</xdr:rowOff>
    </xdr:from>
    <xdr:to>
      <xdr:col>10</xdr:col>
      <xdr:colOff>155575</xdr:colOff>
      <xdr:row>58</xdr:row>
      <xdr:rowOff>72847</xdr:rowOff>
    </xdr:to>
    <xdr:sp macro="" textlink="">
      <xdr:nvSpPr>
        <xdr:cNvPr id="358" name="フローチャート : 判断 357"/>
        <xdr:cNvSpPr/>
      </xdr:nvSpPr>
      <xdr:spPr>
        <a:xfrm>
          <a:off x="6921500" y="991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89374</xdr:rowOff>
    </xdr:from>
    <xdr:ext cx="534377" cy="259045"/>
    <xdr:sp macro="" textlink="">
      <xdr:nvSpPr>
        <xdr:cNvPr id="359" name="テキスト ボックス 358"/>
        <xdr:cNvSpPr txBox="1"/>
      </xdr:nvSpPr>
      <xdr:spPr>
        <a:xfrm>
          <a:off x="6705111" y="969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130406</xdr:rowOff>
    </xdr:from>
    <xdr:to>
      <xdr:col>15</xdr:col>
      <xdr:colOff>231775</xdr:colOff>
      <xdr:row>58</xdr:row>
      <xdr:rowOff>60556</xdr:rowOff>
    </xdr:to>
    <xdr:sp macro="" textlink="">
      <xdr:nvSpPr>
        <xdr:cNvPr id="365" name="円/楕円 364"/>
        <xdr:cNvSpPr/>
      </xdr:nvSpPr>
      <xdr:spPr>
        <a:xfrm>
          <a:off x="10426700" y="990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153283</xdr:rowOff>
    </xdr:from>
    <xdr:ext cx="534377" cy="259045"/>
    <xdr:sp macro="" textlink="">
      <xdr:nvSpPr>
        <xdr:cNvPr id="366" name="普通建設事業費該当値テキスト"/>
        <xdr:cNvSpPr txBox="1"/>
      </xdr:nvSpPr>
      <xdr:spPr>
        <a:xfrm>
          <a:off x="10528300" y="9754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54,106</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95891</xdr:rowOff>
    </xdr:from>
    <xdr:to>
      <xdr:col>14</xdr:col>
      <xdr:colOff>79375</xdr:colOff>
      <xdr:row>58</xdr:row>
      <xdr:rowOff>26041</xdr:rowOff>
    </xdr:to>
    <xdr:sp macro="" textlink="">
      <xdr:nvSpPr>
        <xdr:cNvPr id="367" name="円/楕円 366"/>
        <xdr:cNvSpPr/>
      </xdr:nvSpPr>
      <xdr:spPr>
        <a:xfrm>
          <a:off x="9588500" y="9868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42568</xdr:rowOff>
    </xdr:from>
    <xdr:ext cx="534377" cy="259045"/>
    <xdr:sp macro="" textlink="">
      <xdr:nvSpPr>
        <xdr:cNvPr id="368" name="テキスト ボックス 367"/>
        <xdr:cNvSpPr txBox="1"/>
      </xdr:nvSpPr>
      <xdr:spPr>
        <a:xfrm>
          <a:off x="9372111" y="9643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63,165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26938</xdr:rowOff>
    </xdr:from>
    <xdr:to>
      <xdr:col>12</xdr:col>
      <xdr:colOff>561975</xdr:colOff>
      <xdr:row>58</xdr:row>
      <xdr:rowOff>128538</xdr:rowOff>
    </xdr:to>
    <xdr:sp macro="" textlink="">
      <xdr:nvSpPr>
        <xdr:cNvPr id="369" name="円/楕円 368"/>
        <xdr:cNvSpPr/>
      </xdr:nvSpPr>
      <xdr:spPr>
        <a:xfrm>
          <a:off x="8699500" y="997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119665</xdr:rowOff>
    </xdr:from>
    <xdr:ext cx="534377" cy="259045"/>
    <xdr:sp macro="" textlink="">
      <xdr:nvSpPr>
        <xdr:cNvPr id="370" name="テキスト ボックス 369"/>
        <xdr:cNvSpPr txBox="1"/>
      </xdr:nvSpPr>
      <xdr:spPr>
        <a:xfrm>
          <a:off x="8483111" y="10063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36,263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61156</xdr:rowOff>
    </xdr:from>
    <xdr:to>
      <xdr:col>11</xdr:col>
      <xdr:colOff>358775</xdr:colOff>
      <xdr:row>58</xdr:row>
      <xdr:rowOff>162756</xdr:rowOff>
    </xdr:to>
    <xdr:sp macro="" textlink="">
      <xdr:nvSpPr>
        <xdr:cNvPr id="371" name="円/楕円 370"/>
        <xdr:cNvSpPr/>
      </xdr:nvSpPr>
      <xdr:spPr>
        <a:xfrm>
          <a:off x="7810500" y="1000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153883</xdr:rowOff>
    </xdr:from>
    <xdr:ext cx="534377" cy="259045"/>
    <xdr:sp macro="" textlink="">
      <xdr:nvSpPr>
        <xdr:cNvPr id="372" name="テキスト ボックス 371"/>
        <xdr:cNvSpPr txBox="1"/>
      </xdr:nvSpPr>
      <xdr:spPr>
        <a:xfrm>
          <a:off x="7594111" y="10097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27,282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42315</xdr:rowOff>
    </xdr:from>
    <xdr:to>
      <xdr:col>10</xdr:col>
      <xdr:colOff>155575</xdr:colOff>
      <xdr:row>58</xdr:row>
      <xdr:rowOff>143915</xdr:rowOff>
    </xdr:to>
    <xdr:sp macro="" textlink="">
      <xdr:nvSpPr>
        <xdr:cNvPr id="373" name="円/楕円 372"/>
        <xdr:cNvSpPr/>
      </xdr:nvSpPr>
      <xdr:spPr>
        <a:xfrm>
          <a:off x="6921500" y="998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135042</xdr:rowOff>
    </xdr:from>
    <xdr:ext cx="534377" cy="259045"/>
    <xdr:sp macro="" textlink="">
      <xdr:nvSpPr>
        <xdr:cNvPr id="374" name="テキスト ボックス 373"/>
        <xdr:cNvSpPr txBox="1"/>
      </xdr:nvSpPr>
      <xdr:spPr>
        <a:xfrm>
          <a:off x="6705111" y="1007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32,227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11,588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5" name="直線コネクタ 384"/>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6" name="テキスト ボックス 385"/>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8" name="テキスト ボックス 38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89" name="直線コネクタ 388"/>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0" name="テキスト ボックス 389"/>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120275</xdr:rowOff>
    </xdr:from>
    <xdr:to>
      <xdr:col>15</xdr:col>
      <xdr:colOff>180340</xdr:colOff>
      <xdr:row>78</xdr:row>
      <xdr:rowOff>25400</xdr:rowOff>
    </xdr:to>
    <xdr:cxnSp macro="">
      <xdr:nvCxnSpPr>
        <xdr:cNvPr id="394" name="直線コネクタ 393"/>
        <xdr:cNvCxnSpPr/>
      </xdr:nvCxnSpPr>
      <xdr:spPr>
        <a:xfrm flipV="1">
          <a:off x="10475595" y="12121775"/>
          <a:ext cx="1270" cy="1276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29227</xdr:rowOff>
    </xdr:from>
    <xdr:ext cx="249299" cy="259045"/>
    <xdr:sp macro="" textlink="">
      <xdr:nvSpPr>
        <xdr:cNvPr id="395"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25400</xdr:rowOff>
    </xdr:from>
    <xdr:to>
      <xdr:col>15</xdr:col>
      <xdr:colOff>269875</xdr:colOff>
      <xdr:row>78</xdr:row>
      <xdr:rowOff>25400</xdr:rowOff>
    </xdr:to>
    <xdr:cxnSp macro="">
      <xdr:nvCxnSpPr>
        <xdr:cNvPr id="396" name="直線コネクタ 395"/>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66952</xdr:rowOff>
    </xdr:from>
    <xdr:ext cx="599010" cy="259045"/>
    <xdr:sp macro="" textlink="">
      <xdr:nvSpPr>
        <xdr:cNvPr id="397" name="普通建設事業費 （ うち新規整備　）最大値テキスト"/>
        <xdr:cNvSpPr txBox="1"/>
      </xdr:nvSpPr>
      <xdr:spPr>
        <a:xfrm>
          <a:off x="10528300" y="11897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223,399</a:t>
          </a:r>
          <a:endParaRPr kumimoji="1" lang="ja-JP" altLang="en-US" sz="1000" b="1">
            <a:latin typeface="ＭＳ Ｐゴシック"/>
          </a:endParaRPr>
        </a:p>
      </xdr:txBody>
    </xdr:sp>
    <xdr:clientData/>
  </xdr:oneCellAnchor>
  <xdr:twoCellAnchor>
    <xdr:from>
      <xdr:col>15</xdr:col>
      <xdr:colOff>92075</xdr:colOff>
      <xdr:row>70</xdr:row>
      <xdr:rowOff>120275</xdr:rowOff>
    </xdr:from>
    <xdr:to>
      <xdr:col>15</xdr:col>
      <xdr:colOff>269875</xdr:colOff>
      <xdr:row>70</xdr:row>
      <xdr:rowOff>120275</xdr:rowOff>
    </xdr:to>
    <xdr:cxnSp macro="">
      <xdr:nvCxnSpPr>
        <xdr:cNvPr id="398" name="直線コネクタ 397"/>
        <xdr:cNvCxnSpPr/>
      </xdr:nvCxnSpPr>
      <xdr:spPr>
        <a:xfrm>
          <a:off x="10388600" y="1212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145672</xdr:rowOff>
    </xdr:from>
    <xdr:to>
      <xdr:col>15</xdr:col>
      <xdr:colOff>180975</xdr:colOff>
      <xdr:row>77</xdr:row>
      <xdr:rowOff>122841</xdr:rowOff>
    </xdr:to>
    <xdr:cxnSp macro="">
      <xdr:nvCxnSpPr>
        <xdr:cNvPr id="399" name="直線コネクタ 398"/>
        <xdr:cNvCxnSpPr/>
      </xdr:nvCxnSpPr>
      <xdr:spPr>
        <a:xfrm flipV="1">
          <a:off x="9639300" y="13175872"/>
          <a:ext cx="838200" cy="148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46998</xdr:rowOff>
    </xdr:from>
    <xdr:ext cx="534377" cy="259045"/>
    <xdr:sp macro="" textlink="">
      <xdr:nvSpPr>
        <xdr:cNvPr id="400" name="普通建設事業費 （ うち新規整備　）平均値テキスト"/>
        <xdr:cNvSpPr txBox="1"/>
      </xdr:nvSpPr>
      <xdr:spPr>
        <a:xfrm>
          <a:off x="10528300" y="13248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68571</xdr:rowOff>
    </xdr:from>
    <xdr:to>
      <xdr:col>15</xdr:col>
      <xdr:colOff>231775</xdr:colOff>
      <xdr:row>77</xdr:row>
      <xdr:rowOff>170171</xdr:rowOff>
    </xdr:to>
    <xdr:sp macro="" textlink="">
      <xdr:nvSpPr>
        <xdr:cNvPr id="401" name="フローチャート : 判断 400"/>
        <xdr:cNvSpPr/>
      </xdr:nvSpPr>
      <xdr:spPr>
        <a:xfrm>
          <a:off x="10426700" y="1327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122841</xdr:rowOff>
    </xdr:from>
    <xdr:to>
      <xdr:col>14</xdr:col>
      <xdr:colOff>28575</xdr:colOff>
      <xdr:row>77</xdr:row>
      <xdr:rowOff>135322</xdr:rowOff>
    </xdr:to>
    <xdr:cxnSp macro="">
      <xdr:nvCxnSpPr>
        <xdr:cNvPr id="402" name="直線コネクタ 401"/>
        <xdr:cNvCxnSpPr/>
      </xdr:nvCxnSpPr>
      <xdr:spPr>
        <a:xfrm flipV="1">
          <a:off x="8750300" y="13324491"/>
          <a:ext cx="889000" cy="12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33682</xdr:rowOff>
    </xdr:from>
    <xdr:to>
      <xdr:col>14</xdr:col>
      <xdr:colOff>79375</xdr:colOff>
      <xdr:row>77</xdr:row>
      <xdr:rowOff>135282</xdr:rowOff>
    </xdr:to>
    <xdr:sp macro="" textlink="">
      <xdr:nvSpPr>
        <xdr:cNvPr id="403" name="フローチャート : 判断 402"/>
        <xdr:cNvSpPr/>
      </xdr:nvSpPr>
      <xdr:spPr>
        <a:xfrm>
          <a:off x="9588500" y="1323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151809</xdr:rowOff>
    </xdr:from>
    <xdr:ext cx="534377" cy="259045"/>
    <xdr:sp macro="" textlink="">
      <xdr:nvSpPr>
        <xdr:cNvPr id="404" name="テキスト ボックス 403"/>
        <xdr:cNvSpPr txBox="1"/>
      </xdr:nvSpPr>
      <xdr:spPr>
        <a:xfrm>
          <a:off x="9372111" y="13010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19,662</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157308</xdr:rowOff>
    </xdr:from>
    <xdr:to>
      <xdr:col>12</xdr:col>
      <xdr:colOff>561975</xdr:colOff>
      <xdr:row>77</xdr:row>
      <xdr:rowOff>87458</xdr:rowOff>
    </xdr:to>
    <xdr:sp macro="" textlink="">
      <xdr:nvSpPr>
        <xdr:cNvPr id="405" name="フローチャート : 判断 404"/>
        <xdr:cNvSpPr/>
      </xdr:nvSpPr>
      <xdr:spPr>
        <a:xfrm>
          <a:off x="8699500" y="1318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103985</xdr:rowOff>
    </xdr:from>
    <xdr:ext cx="534377" cy="259045"/>
    <xdr:sp macro="" textlink="">
      <xdr:nvSpPr>
        <xdr:cNvPr id="406" name="テキスト ボックス 405"/>
        <xdr:cNvSpPr txBox="1"/>
      </xdr:nvSpPr>
      <xdr:spPr>
        <a:xfrm>
          <a:off x="8483111" y="1296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94872</xdr:rowOff>
    </xdr:from>
    <xdr:to>
      <xdr:col>15</xdr:col>
      <xdr:colOff>231775</xdr:colOff>
      <xdr:row>77</xdr:row>
      <xdr:rowOff>25022</xdr:rowOff>
    </xdr:to>
    <xdr:sp macro="" textlink="">
      <xdr:nvSpPr>
        <xdr:cNvPr id="412" name="円/楕円 411"/>
        <xdr:cNvSpPr/>
      </xdr:nvSpPr>
      <xdr:spPr>
        <a:xfrm>
          <a:off x="10426700" y="1312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117749</xdr:rowOff>
    </xdr:from>
    <xdr:ext cx="534377" cy="259045"/>
    <xdr:sp macro="" textlink="">
      <xdr:nvSpPr>
        <xdr:cNvPr id="413" name="普通建設事業費 （ うち新規整備　）該当値テキスト"/>
        <xdr:cNvSpPr txBox="1"/>
      </xdr:nvSpPr>
      <xdr:spPr>
        <a:xfrm>
          <a:off x="10528300" y="12976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38,955</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72041</xdr:rowOff>
    </xdr:from>
    <xdr:to>
      <xdr:col>14</xdr:col>
      <xdr:colOff>79375</xdr:colOff>
      <xdr:row>78</xdr:row>
      <xdr:rowOff>2191</xdr:rowOff>
    </xdr:to>
    <xdr:sp macro="" textlink="">
      <xdr:nvSpPr>
        <xdr:cNvPr id="414" name="円/楕円 413"/>
        <xdr:cNvSpPr/>
      </xdr:nvSpPr>
      <xdr:spPr>
        <a:xfrm>
          <a:off x="9588500" y="1327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164768</xdr:rowOff>
    </xdr:from>
    <xdr:ext cx="534377" cy="259045"/>
    <xdr:sp macro="" textlink="">
      <xdr:nvSpPr>
        <xdr:cNvPr id="415" name="テキスト ボックス 414"/>
        <xdr:cNvSpPr txBox="1"/>
      </xdr:nvSpPr>
      <xdr:spPr>
        <a:xfrm>
          <a:off x="9372111" y="1336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12,950</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84522</xdr:rowOff>
    </xdr:from>
    <xdr:to>
      <xdr:col>12</xdr:col>
      <xdr:colOff>561975</xdr:colOff>
      <xdr:row>78</xdr:row>
      <xdr:rowOff>14672</xdr:rowOff>
    </xdr:to>
    <xdr:sp macro="" textlink="">
      <xdr:nvSpPr>
        <xdr:cNvPr id="416" name="円/楕円 415"/>
        <xdr:cNvSpPr/>
      </xdr:nvSpPr>
      <xdr:spPr>
        <a:xfrm>
          <a:off x="8699500" y="13286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5799</xdr:rowOff>
    </xdr:from>
    <xdr:ext cx="534377" cy="259045"/>
    <xdr:sp macro="" textlink="">
      <xdr:nvSpPr>
        <xdr:cNvPr id="417" name="テキスト ボックス 416"/>
        <xdr:cNvSpPr txBox="1"/>
      </xdr:nvSpPr>
      <xdr:spPr>
        <a:xfrm>
          <a:off x="8483111" y="1337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10,766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8" name="正方形/長方形 41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9" name="正方形/長方形 41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0" name="正方形/長方形 41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1" name="正方形/長方形 42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2" name="正方形/長方形 42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3" name="正方形/長方形 42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4" name="正方形/長方形 42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21,825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5" name="正方形/長方形 42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6" name="テキスト ボックス 42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7" name="直線コネクタ 42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8" name="直線コネクタ 42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29" name="テキスト ボックス 42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0" name="直線コネクタ 42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1" name="テキスト ボックス 43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2" name="直線コネクタ 43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3" name="テキスト ボックス 43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4" name="直線コネクタ 43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5" name="テキスト ボックス 43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6" name="直線コネクタ 43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37" name="テキスト ボックス 436"/>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8" name="直線コネクタ 43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9" name="テキスト ボックス 43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158655</xdr:rowOff>
    </xdr:from>
    <xdr:to>
      <xdr:col>15</xdr:col>
      <xdr:colOff>180340</xdr:colOff>
      <xdr:row>99</xdr:row>
      <xdr:rowOff>34925</xdr:rowOff>
    </xdr:to>
    <xdr:cxnSp macro="">
      <xdr:nvCxnSpPr>
        <xdr:cNvPr id="441" name="直線コネクタ 440"/>
        <xdr:cNvCxnSpPr/>
      </xdr:nvCxnSpPr>
      <xdr:spPr>
        <a:xfrm flipV="1">
          <a:off x="10475595" y="15589155"/>
          <a:ext cx="1270" cy="1419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38752</xdr:rowOff>
    </xdr:from>
    <xdr:ext cx="378565" cy="259045"/>
    <xdr:sp macro="" textlink="">
      <xdr:nvSpPr>
        <xdr:cNvPr id="442" name="普通建設事業費 （ うち更新整備　）最小値テキスト"/>
        <xdr:cNvSpPr txBox="1"/>
      </xdr:nvSpPr>
      <xdr:spPr>
        <a:xfrm>
          <a:off x="10528300" y="17012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500</a:t>
          </a:r>
          <a:endParaRPr kumimoji="1" lang="ja-JP" altLang="en-US" sz="1000" b="1">
            <a:latin typeface="ＭＳ Ｐゴシック"/>
          </a:endParaRPr>
        </a:p>
      </xdr:txBody>
    </xdr:sp>
    <xdr:clientData/>
  </xdr:oneCellAnchor>
  <xdr:twoCellAnchor>
    <xdr:from>
      <xdr:col>15</xdr:col>
      <xdr:colOff>92075</xdr:colOff>
      <xdr:row>99</xdr:row>
      <xdr:rowOff>34925</xdr:rowOff>
    </xdr:from>
    <xdr:to>
      <xdr:col>15</xdr:col>
      <xdr:colOff>269875</xdr:colOff>
      <xdr:row>99</xdr:row>
      <xdr:rowOff>34925</xdr:rowOff>
    </xdr:to>
    <xdr:cxnSp macro="">
      <xdr:nvCxnSpPr>
        <xdr:cNvPr id="443" name="直線コネクタ 442"/>
        <xdr:cNvCxnSpPr/>
      </xdr:nvCxnSpPr>
      <xdr:spPr>
        <a:xfrm>
          <a:off x="10388600" y="17008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105332</xdr:rowOff>
    </xdr:from>
    <xdr:ext cx="534377" cy="259045"/>
    <xdr:sp macro="" textlink="">
      <xdr:nvSpPr>
        <xdr:cNvPr id="444" name="普通建設事業費 （ うち更新整備　）最大値テキスト"/>
        <xdr:cNvSpPr txBox="1"/>
      </xdr:nvSpPr>
      <xdr:spPr>
        <a:xfrm>
          <a:off x="10528300" y="1536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75,005</a:t>
          </a:r>
          <a:endParaRPr kumimoji="1" lang="ja-JP" altLang="en-US" sz="1000" b="1">
            <a:latin typeface="ＭＳ Ｐゴシック"/>
          </a:endParaRPr>
        </a:p>
      </xdr:txBody>
    </xdr:sp>
    <xdr:clientData/>
  </xdr:oneCellAnchor>
  <xdr:twoCellAnchor>
    <xdr:from>
      <xdr:col>15</xdr:col>
      <xdr:colOff>92075</xdr:colOff>
      <xdr:row>90</xdr:row>
      <xdr:rowOff>158655</xdr:rowOff>
    </xdr:from>
    <xdr:to>
      <xdr:col>15</xdr:col>
      <xdr:colOff>269875</xdr:colOff>
      <xdr:row>90</xdr:row>
      <xdr:rowOff>158655</xdr:rowOff>
    </xdr:to>
    <xdr:cxnSp macro="">
      <xdr:nvCxnSpPr>
        <xdr:cNvPr id="445" name="直線コネクタ 444"/>
        <xdr:cNvCxnSpPr/>
      </xdr:nvCxnSpPr>
      <xdr:spPr>
        <a:xfrm>
          <a:off x="10388600" y="15589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167208</xdr:rowOff>
    </xdr:from>
    <xdr:to>
      <xdr:col>15</xdr:col>
      <xdr:colOff>180975</xdr:colOff>
      <xdr:row>98</xdr:row>
      <xdr:rowOff>47079</xdr:rowOff>
    </xdr:to>
    <xdr:cxnSp macro="">
      <xdr:nvCxnSpPr>
        <xdr:cNvPr id="446" name="直線コネクタ 445"/>
        <xdr:cNvCxnSpPr/>
      </xdr:nvCxnSpPr>
      <xdr:spPr>
        <a:xfrm>
          <a:off x="9639300" y="16283508"/>
          <a:ext cx="838200" cy="565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100309</xdr:rowOff>
    </xdr:from>
    <xdr:ext cx="534377" cy="259045"/>
    <xdr:sp macro="" textlink="">
      <xdr:nvSpPr>
        <xdr:cNvPr id="447" name="普通建設事業費 （ うち更新整備　）平均値テキスト"/>
        <xdr:cNvSpPr txBox="1"/>
      </xdr:nvSpPr>
      <xdr:spPr>
        <a:xfrm>
          <a:off x="10528300" y="16388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22,602</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77432</xdr:rowOff>
    </xdr:from>
    <xdr:to>
      <xdr:col>15</xdr:col>
      <xdr:colOff>231775</xdr:colOff>
      <xdr:row>97</xdr:row>
      <xdr:rowOff>7582</xdr:rowOff>
    </xdr:to>
    <xdr:sp macro="" textlink="">
      <xdr:nvSpPr>
        <xdr:cNvPr id="448" name="フローチャート : 判断 447"/>
        <xdr:cNvSpPr/>
      </xdr:nvSpPr>
      <xdr:spPr>
        <a:xfrm>
          <a:off x="10426700" y="1653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94</xdr:row>
      <xdr:rowOff>167208</xdr:rowOff>
    </xdr:from>
    <xdr:to>
      <xdr:col>14</xdr:col>
      <xdr:colOff>28575</xdr:colOff>
      <xdr:row>96</xdr:row>
      <xdr:rowOff>106438</xdr:rowOff>
    </xdr:to>
    <xdr:cxnSp macro="">
      <xdr:nvCxnSpPr>
        <xdr:cNvPr id="449" name="直線コネクタ 448"/>
        <xdr:cNvCxnSpPr/>
      </xdr:nvCxnSpPr>
      <xdr:spPr>
        <a:xfrm flipV="1">
          <a:off x="8750300" y="16283508"/>
          <a:ext cx="889000" cy="282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1612</xdr:rowOff>
    </xdr:from>
    <xdr:to>
      <xdr:col>14</xdr:col>
      <xdr:colOff>79375</xdr:colOff>
      <xdr:row>97</xdr:row>
      <xdr:rowOff>103212</xdr:rowOff>
    </xdr:to>
    <xdr:sp macro="" textlink="">
      <xdr:nvSpPr>
        <xdr:cNvPr id="450" name="フローチャート : 判断 449"/>
        <xdr:cNvSpPr/>
      </xdr:nvSpPr>
      <xdr:spPr>
        <a:xfrm>
          <a:off x="9588500" y="1663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94339</xdr:rowOff>
    </xdr:from>
    <xdr:ext cx="534377" cy="259045"/>
    <xdr:sp macro="" textlink="">
      <xdr:nvSpPr>
        <xdr:cNvPr id="451" name="テキスト ボックス 450"/>
        <xdr:cNvSpPr txBox="1"/>
      </xdr:nvSpPr>
      <xdr:spPr>
        <a:xfrm>
          <a:off x="9372111" y="1672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17,582</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16814</xdr:rowOff>
    </xdr:from>
    <xdr:to>
      <xdr:col>12</xdr:col>
      <xdr:colOff>561975</xdr:colOff>
      <xdr:row>96</xdr:row>
      <xdr:rowOff>118414</xdr:rowOff>
    </xdr:to>
    <xdr:sp macro="" textlink="">
      <xdr:nvSpPr>
        <xdr:cNvPr id="452" name="フローチャート : 判断 451"/>
        <xdr:cNvSpPr/>
      </xdr:nvSpPr>
      <xdr:spPr>
        <a:xfrm>
          <a:off x="8699500" y="1647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134941</xdr:rowOff>
    </xdr:from>
    <xdr:ext cx="534377" cy="259045"/>
    <xdr:sp macro="" textlink="">
      <xdr:nvSpPr>
        <xdr:cNvPr id="453" name="テキスト ボックス 452"/>
        <xdr:cNvSpPr txBox="1"/>
      </xdr:nvSpPr>
      <xdr:spPr>
        <a:xfrm>
          <a:off x="8483111" y="1625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4" name="テキスト ボックス 45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5" name="テキスト ボックス 45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6" name="テキスト ボックス 45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7" name="テキスト ボックス 45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8" name="テキスト ボックス 45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167729</xdr:rowOff>
    </xdr:from>
    <xdr:to>
      <xdr:col>15</xdr:col>
      <xdr:colOff>231775</xdr:colOff>
      <xdr:row>98</xdr:row>
      <xdr:rowOff>97879</xdr:rowOff>
    </xdr:to>
    <xdr:sp macro="" textlink="">
      <xdr:nvSpPr>
        <xdr:cNvPr id="459" name="円/楕円 458"/>
        <xdr:cNvSpPr/>
      </xdr:nvSpPr>
      <xdr:spPr>
        <a:xfrm>
          <a:off x="10426700" y="16798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146156</xdr:rowOff>
    </xdr:from>
    <xdr:ext cx="469744" cy="259045"/>
    <xdr:sp macro="" textlink="">
      <xdr:nvSpPr>
        <xdr:cNvPr id="460" name="普通建設事業費 （ うち更新整備　）該当値テキスト"/>
        <xdr:cNvSpPr txBox="1"/>
      </xdr:nvSpPr>
      <xdr:spPr>
        <a:xfrm>
          <a:off x="10528300" y="16776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8,862</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116408</xdr:rowOff>
    </xdr:from>
    <xdr:to>
      <xdr:col>14</xdr:col>
      <xdr:colOff>79375</xdr:colOff>
      <xdr:row>95</xdr:row>
      <xdr:rowOff>46558</xdr:rowOff>
    </xdr:to>
    <xdr:sp macro="" textlink="">
      <xdr:nvSpPr>
        <xdr:cNvPr id="461" name="円/楕円 460"/>
        <xdr:cNvSpPr/>
      </xdr:nvSpPr>
      <xdr:spPr>
        <a:xfrm>
          <a:off x="9588500" y="1623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63085</xdr:rowOff>
    </xdr:from>
    <xdr:ext cx="534377" cy="259045"/>
    <xdr:sp macro="" textlink="">
      <xdr:nvSpPr>
        <xdr:cNvPr id="462" name="テキスト ボックス 461"/>
        <xdr:cNvSpPr txBox="1"/>
      </xdr:nvSpPr>
      <xdr:spPr>
        <a:xfrm>
          <a:off x="9372111" y="1600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38,556</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55638</xdr:rowOff>
    </xdr:from>
    <xdr:to>
      <xdr:col>12</xdr:col>
      <xdr:colOff>561975</xdr:colOff>
      <xdr:row>96</xdr:row>
      <xdr:rowOff>157238</xdr:rowOff>
    </xdr:to>
    <xdr:sp macro="" textlink="">
      <xdr:nvSpPr>
        <xdr:cNvPr id="463" name="円/楕円 462"/>
        <xdr:cNvSpPr/>
      </xdr:nvSpPr>
      <xdr:spPr>
        <a:xfrm>
          <a:off x="8699500" y="1651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148365</xdr:rowOff>
    </xdr:from>
    <xdr:ext cx="534377" cy="259045"/>
    <xdr:sp macro="" textlink="">
      <xdr:nvSpPr>
        <xdr:cNvPr id="464" name="テキスト ボックス 463"/>
        <xdr:cNvSpPr txBox="1"/>
      </xdr:nvSpPr>
      <xdr:spPr>
        <a:xfrm>
          <a:off x="8483111" y="16607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23,746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5" name="正方形/長方形 46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6" name="正方形/長方形 46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7" name="正方形/長方形 46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8" name="正方形/長方形 46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9" name="正方形/長方形 46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0" name="正方形/長方形 46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1" name="正方形/長方形 47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2" name="正方形/長方形 47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3" name="テキスト ボックス 47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4" name="直線コネクタ 47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5" name="直線コネクタ 47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6" name="テキスト ボックス 47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7" name="直線コネクタ 47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78" name="テキスト ボックス 47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9" name="直線コネクタ 47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0" name="テキスト ボックス 47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1" name="直線コネクタ 48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2" name="テキスト ボックス 48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3" name="直線コネクタ 48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4" name="テキスト ボックス 48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55621</xdr:rowOff>
    </xdr:from>
    <xdr:to>
      <xdr:col>23</xdr:col>
      <xdr:colOff>516889</xdr:colOff>
      <xdr:row>38</xdr:row>
      <xdr:rowOff>139700</xdr:rowOff>
    </xdr:to>
    <xdr:cxnSp macro="">
      <xdr:nvCxnSpPr>
        <xdr:cNvPr id="486" name="直線コネクタ 485"/>
        <xdr:cNvCxnSpPr/>
      </xdr:nvCxnSpPr>
      <xdr:spPr>
        <a:xfrm flipV="1">
          <a:off x="16317595" y="5370571"/>
          <a:ext cx="1269" cy="128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3446</xdr:rowOff>
    </xdr:from>
    <xdr:ext cx="249299" cy="259045"/>
    <xdr:sp macro="" textlink="">
      <xdr:nvSpPr>
        <xdr:cNvPr id="487" name="災害復旧事業費最小値テキスト"/>
        <xdr:cNvSpPr txBox="1"/>
      </xdr:nvSpPr>
      <xdr:spPr>
        <a:xfrm>
          <a:off x="16370300" y="6689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8" name="直線コネクタ 48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2298</xdr:rowOff>
    </xdr:from>
    <xdr:ext cx="534377" cy="259045"/>
    <xdr:sp macro="" textlink="">
      <xdr:nvSpPr>
        <xdr:cNvPr id="489" name="災害復旧事業費最大値テキスト"/>
        <xdr:cNvSpPr txBox="1"/>
      </xdr:nvSpPr>
      <xdr:spPr>
        <a:xfrm>
          <a:off x="16370300" y="514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28,089</a:t>
          </a:r>
          <a:endParaRPr kumimoji="1" lang="ja-JP" altLang="en-US" sz="1000" b="1">
            <a:latin typeface="ＭＳ Ｐゴシック"/>
          </a:endParaRPr>
        </a:p>
      </xdr:txBody>
    </xdr:sp>
    <xdr:clientData/>
  </xdr:oneCellAnchor>
  <xdr:twoCellAnchor>
    <xdr:from>
      <xdr:col>23</xdr:col>
      <xdr:colOff>428625</xdr:colOff>
      <xdr:row>31</xdr:row>
      <xdr:rowOff>55621</xdr:rowOff>
    </xdr:from>
    <xdr:to>
      <xdr:col>23</xdr:col>
      <xdr:colOff>606425</xdr:colOff>
      <xdr:row>31</xdr:row>
      <xdr:rowOff>55621</xdr:rowOff>
    </xdr:to>
    <xdr:cxnSp macro="">
      <xdr:nvCxnSpPr>
        <xdr:cNvPr id="490" name="直線コネクタ 489"/>
        <xdr:cNvCxnSpPr/>
      </xdr:nvCxnSpPr>
      <xdr:spPr>
        <a:xfrm>
          <a:off x="16230600" y="537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137185</xdr:rowOff>
    </xdr:from>
    <xdr:to>
      <xdr:col>23</xdr:col>
      <xdr:colOff>517525</xdr:colOff>
      <xdr:row>38</xdr:row>
      <xdr:rowOff>139609</xdr:rowOff>
    </xdr:to>
    <xdr:cxnSp macro="">
      <xdr:nvCxnSpPr>
        <xdr:cNvPr id="491" name="直線コネクタ 490"/>
        <xdr:cNvCxnSpPr/>
      </xdr:nvCxnSpPr>
      <xdr:spPr>
        <a:xfrm flipV="1">
          <a:off x="15481300" y="6652285"/>
          <a:ext cx="838200" cy="2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92346</xdr:rowOff>
    </xdr:from>
    <xdr:ext cx="378565" cy="259045"/>
    <xdr:sp macro="" textlink="">
      <xdr:nvSpPr>
        <xdr:cNvPr id="492" name="災害復旧事業費平均値テキスト"/>
        <xdr:cNvSpPr txBox="1"/>
      </xdr:nvSpPr>
      <xdr:spPr>
        <a:xfrm>
          <a:off x="16370300" y="64359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69469</xdr:rowOff>
    </xdr:from>
    <xdr:to>
      <xdr:col>23</xdr:col>
      <xdr:colOff>568325</xdr:colOff>
      <xdr:row>38</xdr:row>
      <xdr:rowOff>171069</xdr:rowOff>
    </xdr:to>
    <xdr:sp macro="" textlink="">
      <xdr:nvSpPr>
        <xdr:cNvPr id="493" name="フローチャート : 判断 492"/>
        <xdr:cNvSpPr/>
      </xdr:nvSpPr>
      <xdr:spPr>
        <a:xfrm>
          <a:off x="162687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132065</xdr:rowOff>
    </xdr:from>
    <xdr:to>
      <xdr:col>22</xdr:col>
      <xdr:colOff>365125</xdr:colOff>
      <xdr:row>38</xdr:row>
      <xdr:rowOff>139609</xdr:rowOff>
    </xdr:to>
    <xdr:cxnSp macro="">
      <xdr:nvCxnSpPr>
        <xdr:cNvPr id="494" name="直線コネクタ 493"/>
        <xdr:cNvCxnSpPr/>
      </xdr:nvCxnSpPr>
      <xdr:spPr>
        <a:xfrm>
          <a:off x="14592300" y="6647165"/>
          <a:ext cx="8890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69012</xdr:rowOff>
    </xdr:from>
    <xdr:to>
      <xdr:col>22</xdr:col>
      <xdr:colOff>415925</xdr:colOff>
      <xdr:row>38</xdr:row>
      <xdr:rowOff>170612</xdr:rowOff>
    </xdr:to>
    <xdr:sp macro="" textlink="">
      <xdr:nvSpPr>
        <xdr:cNvPr id="495" name="フローチャート : 判断 494"/>
        <xdr:cNvSpPr/>
      </xdr:nvSpPr>
      <xdr:spPr>
        <a:xfrm>
          <a:off x="15430500" y="658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15689</xdr:rowOff>
    </xdr:from>
    <xdr:ext cx="378565" cy="259045"/>
    <xdr:sp macro="" textlink="">
      <xdr:nvSpPr>
        <xdr:cNvPr id="496" name="テキスト ボックス 495"/>
        <xdr:cNvSpPr txBox="1"/>
      </xdr:nvSpPr>
      <xdr:spPr>
        <a:xfrm>
          <a:off x="15292017" y="63593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109799</xdr:rowOff>
    </xdr:from>
    <xdr:to>
      <xdr:col>21</xdr:col>
      <xdr:colOff>161925</xdr:colOff>
      <xdr:row>38</xdr:row>
      <xdr:rowOff>132065</xdr:rowOff>
    </xdr:to>
    <xdr:cxnSp macro="">
      <xdr:nvCxnSpPr>
        <xdr:cNvPr id="497" name="直線コネクタ 496"/>
        <xdr:cNvCxnSpPr/>
      </xdr:nvCxnSpPr>
      <xdr:spPr>
        <a:xfrm>
          <a:off x="13703300" y="6624899"/>
          <a:ext cx="889000" cy="22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82545</xdr:rowOff>
    </xdr:from>
    <xdr:to>
      <xdr:col>21</xdr:col>
      <xdr:colOff>212725</xdr:colOff>
      <xdr:row>38</xdr:row>
      <xdr:rowOff>12695</xdr:rowOff>
    </xdr:to>
    <xdr:sp macro="" textlink="">
      <xdr:nvSpPr>
        <xdr:cNvPr id="498" name="フローチャート : 判断 497"/>
        <xdr:cNvSpPr/>
      </xdr:nvSpPr>
      <xdr:spPr>
        <a:xfrm>
          <a:off x="14541500" y="642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29222</xdr:rowOff>
    </xdr:from>
    <xdr:ext cx="469744" cy="259045"/>
    <xdr:sp macro="" textlink="">
      <xdr:nvSpPr>
        <xdr:cNvPr id="499" name="テキスト ボックス 498"/>
        <xdr:cNvSpPr txBox="1"/>
      </xdr:nvSpPr>
      <xdr:spPr>
        <a:xfrm>
          <a:off x="14357427" y="620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97683</xdr:rowOff>
    </xdr:from>
    <xdr:to>
      <xdr:col>19</xdr:col>
      <xdr:colOff>644525</xdr:colOff>
      <xdr:row>38</xdr:row>
      <xdr:rowOff>109799</xdr:rowOff>
    </xdr:to>
    <xdr:cxnSp macro="">
      <xdr:nvCxnSpPr>
        <xdr:cNvPr id="500" name="直線コネクタ 499"/>
        <xdr:cNvCxnSpPr/>
      </xdr:nvCxnSpPr>
      <xdr:spPr>
        <a:xfrm>
          <a:off x="12814300" y="6441333"/>
          <a:ext cx="889000" cy="183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69332</xdr:rowOff>
    </xdr:from>
    <xdr:to>
      <xdr:col>20</xdr:col>
      <xdr:colOff>9525</xdr:colOff>
      <xdr:row>37</xdr:row>
      <xdr:rowOff>170932</xdr:rowOff>
    </xdr:to>
    <xdr:sp macro="" textlink="">
      <xdr:nvSpPr>
        <xdr:cNvPr id="501" name="フローチャート : 判断 500"/>
        <xdr:cNvSpPr/>
      </xdr:nvSpPr>
      <xdr:spPr>
        <a:xfrm>
          <a:off x="13652500" y="6412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16009</xdr:rowOff>
    </xdr:from>
    <xdr:ext cx="469744" cy="259045"/>
    <xdr:sp macro="" textlink="">
      <xdr:nvSpPr>
        <xdr:cNvPr id="502" name="テキスト ボックス 501"/>
        <xdr:cNvSpPr txBox="1"/>
      </xdr:nvSpPr>
      <xdr:spPr>
        <a:xfrm>
          <a:off x="13468427" y="6188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40254</xdr:rowOff>
    </xdr:from>
    <xdr:to>
      <xdr:col>18</xdr:col>
      <xdr:colOff>492125</xdr:colOff>
      <xdr:row>37</xdr:row>
      <xdr:rowOff>141854</xdr:rowOff>
    </xdr:to>
    <xdr:sp macro="" textlink="">
      <xdr:nvSpPr>
        <xdr:cNvPr id="503" name="フローチャート : 判断 502"/>
        <xdr:cNvSpPr/>
      </xdr:nvSpPr>
      <xdr:spPr>
        <a:xfrm>
          <a:off x="12763500" y="6383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35</xdr:row>
      <xdr:rowOff>158381</xdr:rowOff>
    </xdr:from>
    <xdr:ext cx="469744" cy="259045"/>
    <xdr:sp macro="" textlink="">
      <xdr:nvSpPr>
        <xdr:cNvPr id="504" name="テキスト ボックス 503"/>
        <xdr:cNvSpPr txBox="1"/>
      </xdr:nvSpPr>
      <xdr:spPr>
        <a:xfrm>
          <a:off x="12579427" y="615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5" name="テキスト ボックス 50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6" name="テキスト ボックス 50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7" name="テキスト ボックス 50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8" name="テキスト ボックス 50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9" name="テキスト ボックス 50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86385</xdr:rowOff>
    </xdr:from>
    <xdr:to>
      <xdr:col>23</xdr:col>
      <xdr:colOff>568325</xdr:colOff>
      <xdr:row>39</xdr:row>
      <xdr:rowOff>16535</xdr:rowOff>
    </xdr:to>
    <xdr:sp macro="" textlink="">
      <xdr:nvSpPr>
        <xdr:cNvPr id="510" name="円/楕円 509"/>
        <xdr:cNvSpPr/>
      </xdr:nvSpPr>
      <xdr:spPr>
        <a:xfrm>
          <a:off x="16268700" y="660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47896</xdr:rowOff>
    </xdr:from>
    <xdr:ext cx="313932" cy="259045"/>
    <xdr:sp macro="" textlink="">
      <xdr:nvSpPr>
        <xdr:cNvPr id="511" name="災害復旧事業費該当値テキスト"/>
        <xdr:cNvSpPr txBox="1"/>
      </xdr:nvSpPr>
      <xdr:spPr>
        <a:xfrm>
          <a:off x="16370300" y="65629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88809</xdr:rowOff>
    </xdr:from>
    <xdr:to>
      <xdr:col>22</xdr:col>
      <xdr:colOff>415925</xdr:colOff>
      <xdr:row>39</xdr:row>
      <xdr:rowOff>18959</xdr:rowOff>
    </xdr:to>
    <xdr:sp macro="" textlink="">
      <xdr:nvSpPr>
        <xdr:cNvPr id="512" name="円/楕円 511"/>
        <xdr:cNvSpPr/>
      </xdr:nvSpPr>
      <xdr:spPr>
        <a:xfrm>
          <a:off x="15430500" y="660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10086</xdr:rowOff>
    </xdr:from>
    <xdr:ext cx="249299" cy="259045"/>
    <xdr:sp macro="" textlink="">
      <xdr:nvSpPr>
        <xdr:cNvPr id="513" name="テキスト ボックス 512"/>
        <xdr:cNvSpPr txBox="1"/>
      </xdr:nvSpPr>
      <xdr:spPr>
        <a:xfrm>
          <a:off x="15356649" y="66966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81265</xdr:rowOff>
    </xdr:from>
    <xdr:to>
      <xdr:col>21</xdr:col>
      <xdr:colOff>212725</xdr:colOff>
      <xdr:row>39</xdr:row>
      <xdr:rowOff>11415</xdr:rowOff>
    </xdr:to>
    <xdr:sp macro="" textlink="">
      <xdr:nvSpPr>
        <xdr:cNvPr id="514" name="円/楕円 513"/>
        <xdr:cNvSpPr/>
      </xdr:nvSpPr>
      <xdr:spPr>
        <a:xfrm>
          <a:off x="14541500" y="659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2542</xdr:rowOff>
    </xdr:from>
    <xdr:ext cx="378565" cy="259045"/>
    <xdr:sp macro="" textlink="">
      <xdr:nvSpPr>
        <xdr:cNvPr id="515" name="テキスト ボックス 514"/>
        <xdr:cNvSpPr txBox="1"/>
      </xdr:nvSpPr>
      <xdr:spPr>
        <a:xfrm>
          <a:off x="14403017" y="6689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58999</xdr:rowOff>
    </xdr:from>
    <xdr:to>
      <xdr:col>20</xdr:col>
      <xdr:colOff>9525</xdr:colOff>
      <xdr:row>38</xdr:row>
      <xdr:rowOff>160599</xdr:rowOff>
    </xdr:to>
    <xdr:sp macro="" textlink="">
      <xdr:nvSpPr>
        <xdr:cNvPr id="516" name="円/楕円 515"/>
        <xdr:cNvSpPr/>
      </xdr:nvSpPr>
      <xdr:spPr>
        <a:xfrm>
          <a:off x="13652500" y="6574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38</xdr:row>
      <xdr:rowOff>151726</xdr:rowOff>
    </xdr:from>
    <xdr:ext cx="378565" cy="259045"/>
    <xdr:sp macro="" textlink="">
      <xdr:nvSpPr>
        <xdr:cNvPr id="517" name="テキスト ボックス 516"/>
        <xdr:cNvSpPr txBox="1"/>
      </xdr:nvSpPr>
      <xdr:spPr>
        <a:xfrm>
          <a:off x="13514017" y="66668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46883</xdr:rowOff>
    </xdr:from>
    <xdr:to>
      <xdr:col>18</xdr:col>
      <xdr:colOff>492125</xdr:colOff>
      <xdr:row>37</xdr:row>
      <xdr:rowOff>148483</xdr:rowOff>
    </xdr:to>
    <xdr:sp macro="" textlink="">
      <xdr:nvSpPr>
        <xdr:cNvPr id="518" name="円/楕円 517"/>
        <xdr:cNvSpPr/>
      </xdr:nvSpPr>
      <xdr:spPr>
        <a:xfrm>
          <a:off x="12763500" y="6390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139610</xdr:rowOff>
    </xdr:from>
    <xdr:ext cx="469744" cy="259045"/>
    <xdr:sp macro="" textlink="">
      <xdr:nvSpPr>
        <xdr:cNvPr id="519" name="テキスト ボックス 518"/>
        <xdr:cNvSpPr txBox="1"/>
      </xdr:nvSpPr>
      <xdr:spPr>
        <a:xfrm>
          <a:off x="12579427" y="6483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0" name="正方形/長方形 51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1" name="正方形/長方形 52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2" name="正方形/長方形 52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3" name="正方形/長方形 52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4" name="正方形/長方形 52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5" name="正方形/長方形 52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6" name="正方形/長方形 52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7" name="正方形/長方形 52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8" name="テキスト ボックス 52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9" name="直線コネクタ 52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0" name="直線コネクタ 52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1" name="テキスト ボックス 53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2" name="直線コネクタ 53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3" name="テキスト ボックス 53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5" name="直線コネクタ 53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7" name="直線コネクタ 53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9" name="直線コネクタ 53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0" name="直線コネクタ 53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2" name="フローチャート : 判断 54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3" name="直線コネクタ 54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4" name="フローチャート : 判断 54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5" name="テキスト ボックス 544"/>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6" name="直線コネクタ 54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7" name="フローチャート : 判断 54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8" name="テキスト ボックス 547"/>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9" name="直線コネクタ 54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0" name="フローチャート : 判断 54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1" name="テキスト ボックス 550"/>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2" name="フローチャート : 判断 55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3" name="テキスト ボックス 552"/>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4" name="テキスト ボックス 55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5" name="テキスト ボックス 55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6" name="テキスト ボックス 55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7" name="テキスト ボックス 55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8" name="テキスト ボックス 55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9" name="円/楕円 55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1" name="円/楕円 56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2" name="テキスト ボックス 561"/>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3" name="円/楕円 56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4" name="テキスト ボックス 563"/>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5" name="円/楕円 56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6" name="テキスト ボックス 565"/>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7" name="円/楕円 56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8" name="テキスト ボックス 567"/>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9" name="正方形/長方形 56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0" name="正方形/長方形 56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1" name="正方形/長方形 57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2" name="正方形/長方形 57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3" name="正方形/長方形 57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4" name="正方形/長方形 57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5" name="正方形/長方形 57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30,796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6" name="正方形/長方形 57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7" name="テキスト ボックス 57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8" name="直線コネクタ 57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139700</xdr:rowOff>
    </xdr:from>
    <xdr:to>
      <xdr:col>24</xdr:col>
      <xdr:colOff>644525</xdr:colOff>
      <xdr:row>79</xdr:row>
      <xdr:rowOff>139700</xdr:rowOff>
    </xdr:to>
    <xdr:cxnSp macro="">
      <xdr:nvCxnSpPr>
        <xdr:cNvPr id="579" name="直線コネクタ 578"/>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168927</xdr:rowOff>
    </xdr:from>
    <xdr:ext cx="248786" cy="259045"/>
    <xdr:sp macro="" textlink="">
      <xdr:nvSpPr>
        <xdr:cNvPr id="580" name="テキスト ボックス 579"/>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25400</xdr:rowOff>
    </xdr:from>
    <xdr:to>
      <xdr:col>24</xdr:col>
      <xdr:colOff>644525</xdr:colOff>
      <xdr:row>78</xdr:row>
      <xdr:rowOff>25400</xdr:rowOff>
    </xdr:to>
    <xdr:cxnSp macro="">
      <xdr:nvCxnSpPr>
        <xdr:cNvPr id="581" name="直線コネクタ 58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54627</xdr:rowOff>
    </xdr:from>
    <xdr:ext cx="531299" cy="259045"/>
    <xdr:sp macro="" textlink="">
      <xdr:nvSpPr>
        <xdr:cNvPr id="582" name="テキスト ボックス 581"/>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76</xdr:row>
      <xdr:rowOff>82550</xdr:rowOff>
    </xdr:from>
    <xdr:to>
      <xdr:col>24</xdr:col>
      <xdr:colOff>644525</xdr:colOff>
      <xdr:row>76</xdr:row>
      <xdr:rowOff>82550</xdr:rowOff>
    </xdr:to>
    <xdr:cxnSp macro="">
      <xdr:nvCxnSpPr>
        <xdr:cNvPr id="583" name="直線コネクタ 582"/>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111777</xdr:rowOff>
    </xdr:from>
    <xdr:ext cx="531299" cy="259045"/>
    <xdr:sp macro="" textlink="">
      <xdr:nvSpPr>
        <xdr:cNvPr id="584" name="テキスト ボックス 583"/>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5" name="直線コネクタ 58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6" name="テキスト ボックス 58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25400</xdr:rowOff>
    </xdr:from>
    <xdr:to>
      <xdr:col>24</xdr:col>
      <xdr:colOff>644525</xdr:colOff>
      <xdr:row>73</xdr:row>
      <xdr:rowOff>25400</xdr:rowOff>
    </xdr:to>
    <xdr:cxnSp macro="">
      <xdr:nvCxnSpPr>
        <xdr:cNvPr id="587" name="直線コネクタ 586"/>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54627</xdr:rowOff>
    </xdr:from>
    <xdr:ext cx="531299" cy="259045"/>
    <xdr:sp macro="" textlink="">
      <xdr:nvSpPr>
        <xdr:cNvPr id="588" name="テキスト ボックス 587"/>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89" name="直線コネクタ 588"/>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0" name="テキスト ボックス 589"/>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69</xdr:row>
      <xdr:rowOff>139700</xdr:rowOff>
    </xdr:from>
    <xdr:to>
      <xdr:col>24</xdr:col>
      <xdr:colOff>644525</xdr:colOff>
      <xdr:row>69</xdr:row>
      <xdr:rowOff>139700</xdr:rowOff>
    </xdr:to>
    <xdr:cxnSp macro="">
      <xdr:nvCxnSpPr>
        <xdr:cNvPr id="591" name="直線コネクタ 590"/>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68</xdr:row>
      <xdr:rowOff>168927</xdr:rowOff>
    </xdr:from>
    <xdr:ext cx="595419" cy="259045"/>
    <xdr:sp macro="" textlink="">
      <xdr:nvSpPr>
        <xdr:cNvPr id="592" name="テキスト ボックス 591"/>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3" name="直線コネクタ 59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4" name="テキスト ボックス 59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153788</xdr:rowOff>
    </xdr:from>
    <xdr:to>
      <xdr:col>23</xdr:col>
      <xdr:colOff>516889</xdr:colOff>
      <xdr:row>79</xdr:row>
      <xdr:rowOff>11027</xdr:rowOff>
    </xdr:to>
    <xdr:cxnSp macro="">
      <xdr:nvCxnSpPr>
        <xdr:cNvPr id="596" name="直線コネクタ 595"/>
        <xdr:cNvCxnSpPr/>
      </xdr:nvCxnSpPr>
      <xdr:spPr>
        <a:xfrm flipV="1">
          <a:off x="16317595" y="12155288"/>
          <a:ext cx="1269" cy="1400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14854</xdr:rowOff>
    </xdr:from>
    <xdr:ext cx="469744" cy="259045"/>
    <xdr:sp macro="" textlink="">
      <xdr:nvSpPr>
        <xdr:cNvPr id="597" name="公債費最小値テキスト"/>
        <xdr:cNvSpPr txBox="1"/>
      </xdr:nvSpPr>
      <xdr:spPr>
        <a:xfrm>
          <a:off x="16370300" y="13559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9,006</a:t>
          </a:r>
          <a:endParaRPr kumimoji="1" lang="ja-JP" altLang="en-US" sz="1000" b="1">
            <a:latin typeface="ＭＳ Ｐゴシック"/>
          </a:endParaRPr>
        </a:p>
      </xdr:txBody>
    </xdr:sp>
    <xdr:clientData/>
  </xdr:oneCellAnchor>
  <xdr:twoCellAnchor>
    <xdr:from>
      <xdr:col>23</xdr:col>
      <xdr:colOff>428625</xdr:colOff>
      <xdr:row>79</xdr:row>
      <xdr:rowOff>11027</xdr:rowOff>
    </xdr:from>
    <xdr:to>
      <xdr:col>23</xdr:col>
      <xdr:colOff>606425</xdr:colOff>
      <xdr:row>79</xdr:row>
      <xdr:rowOff>11027</xdr:rowOff>
    </xdr:to>
    <xdr:cxnSp macro="">
      <xdr:nvCxnSpPr>
        <xdr:cNvPr id="598" name="直線コネクタ 597"/>
        <xdr:cNvCxnSpPr/>
      </xdr:nvCxnSpPr>
      <xdr:spPr>
        <a:xfrm>
          <a:off x="16230600" y="13555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100465</xdr:rowOff>
    </xdr:from>
    <xdr:ext cx="599010" cy="259045"/>
    <xdr:sp macro="" textlink="">
      <xdr:nvSpPr>
        <xdr:cNvPr id="599" name="公債費最大値テキスト"/>
        <xdr:cNvSpPr txBox="1"/>
      </xdr:nvSpPr>
      <xdr:spPr>
        <a:xfrm>
          <a:off x="16370300" y="11930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107,014</a:t>
          </a:r>
          <a:endParaRPr kumimoji="1" lang="ja-JP" altLang="en-US" sz="1000" b="1">
            <a:latin typeface="ＭＳ Ｐゴシック"/>
          </a:endParaRPr>
        </a:p>
      </xdr:txBody>
    </xdr:sp>
    <xdr:clientData/>
  </xdr:oneCellAnchor>
  <xdr:twoCellAnchor>
    <xdr:from>
      <xdr:col>23</xdr:col>
      <xdr:colOff>428625</xdr:colOff>
      <xdr:row>70</xdr:row>
      <xdr:rowOff>153788</xdr:rowOff>
    </xdr:from>
    <xdr:to>
      <xdr:col>23</xdr:col>
      <xdr:colOff>606425</xdr:colOff>
      <xdr:row>70</xdr:row>
      <xdr:rowOff>153788</xdr:rowOff>
    </xdr:to>
    <xdr:cxnSp macro="">
      <xdr:nvCxnSpPr>
        <xdr:cNvPr id="600" name="直線コネクタ 599"/>
        <xdr:cNvCxnSpPr/>
      </xdr:nvCxnSpPr>
      <xdr:spPr>
        <a:xfrm>
          <a:off x="16230600" y="12155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163674</xdr:rowOff>
    </xdr:from>
    <xdr:to>
      <xdr:col>23</xdr:col>
      <xdr:colOff>517525</xdr:colOff>
      <xdr:row>78</xdr:row>
      <xdr:rowOff>8083</xdr:rowOff>
    </xdr:to>
    <xdr:cxnSp macro="">
      <xdr:nvCxnSpPr>
        <xdr:cNvPr id="601" name="直線コネクタ 600"/>
        <xdr:cNvCxnSpPr/>
      </xdr:nvCxnSpPr>
      <xdr:spPr>
        <a:xfrm flipV="1">
          <a:off x="15481300" y="13365324"/>
          <a:ext cx="838200" cy="15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96832</xdr:rowOff>
    </xdr:from>
    <xdr:ext cx="534377" cy="259045"/>
    <xdr:sp macro="" textlink="">
      <xdr:nvSpPr>
        <xdr:cNvPr id="602" name="公債費平均値テキスト"/>
        <xdr:cNvSpPr txBox="1"/>
      </xdr:nvSpPr>
      <xdr:spPr>
        <a:xfrm>
          <a:off x="16370300" y="129555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37,046</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73955</xdr:rowOff>
    </xdr:from>
    <xdr:to>
      <xdr:col>23</xdr:col>
      <xdr:colOff>568325</xdr:colOff>
      <xdr:row>77</xdr:row>
      <xdr:rowOff>4105</xdr:rowOff>
    </xdr:to>
    <xdr:sp macro="" textlink="">
      <xdr:nvSpPr>
        <xdr:cNvPr id="603" name="フローチャート : 判断 602"/>
        <xdr:cNvSpPr/>
      </xdr:nvSpPr>
      <xdr:spPr>
        <a:xfrm>
          <a:off x="16268700" y="1310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163402</xdr:rowOff>
    </xdr:from>
    <xdr:to>
      <xdr:col>22</xdr:col>
      <xdr:colOff>365125</xdr:colOff>
      <xdr:row>78</xdr:row>
      <xdr:rowOff>8083</xdr:rowOff>
    </xdr:to>
    <xdr:cxnSp macro="">
      <xdr:nvCxnSpPr>
        <xdr:cNvPr id="604" name="直線コネクタ 603"/>
        <xdr:cNvCxnSpPr/>
      </xdr:nvCxnSpPr>
      <xdr:spPr>
        <a:xfrm>
          <a:off x="14592300" y="13365052"/>
          <a:ext cx="889000" cy="16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103374</xdr:rowOff>
    </xdr:from>
    <xdr:to>
      <xdr:col>22</xdr:col>
      <xdr:colOff>415925</xdr:colOff>
      <xdr:row>77</xdr:row>
      <xdr:rowOff>33524</xdr:rowOff>
    </xdr:to>
    <xdr:sp macro="" textlink="">
      <xdr:nvSpPr>
        <xdr:cNvPr id="605" name="フローチャート : 判断 604"/>
        <xdr:cNvSpPr/>
      </xdr:nvSpPr>
      <xdr:spPr>
        <a:xfrm>
          <a:off x="15430500" y="1313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50051</xdr:rowOff>
    </xdr:from>
    <xdr:ext cx="534377" cy="259045"/>
    <xdr:sp macro="" textlink="">
      <xdr:nvSpPr>
        <xdr:cNvPr id="606" name="テキスト ボックス 605"/>
        <xdr:cNvSpPr txBox="1"/>
      </xdr:nvSpPr>
      <xdr:spPr>
        <a:xfrm>
          <a:off x="15214111" y="1290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34,987</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118811</xdr:rowOff>
    </xdr:from>
    <xdr:to>
      <xdr:col>21</xdr:col>
      <xdr:colOff>161925</xdr:colOff>
      <xdr:row>77</xdr:row>
      <xdr:rowOff>163402</xdr:rowOff>
    </xdr:to>
    <xdr:cxnSp macro="">
      <xdr:nvCxnSpPr>
        <xdr:cNvPr id="607" name="直線コネクタ 606"/>
        <xdr:cNvCxnSpPr/>
      </xdr:nvCxnSpPr>
      <xdr:spPr>
        <a:xfrm>
          <a:off x="13703300" y="13320461"/>
          <a:ext cx="889000" cy="4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131949</xdr:rowOff>
    </xdr:from>
    <xdr:to>
      <xdr:col>21</xdr:col>
      <xdr:colOff>212725</xdr:colOff>
      <xdr:row>76</xdr:row>
      <xdr:rowOff>62099</xdr:rowOff>
    </xdr:to>
    <xdr:sp macro="" textlink="">
      <xdr:nvSpPr>
        <xdr:cNvPr id="608" name="フローチャート : 判断 607"/>
        <xdr:cNvSpPr/>
      </xdr:nvSpPr>
      <xdr:spPr>
        <a:xfrm>
          <a:off x="14541500" y="1299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78626</xdr:rowOff>
    </xdr:from>
    <xdr:ext cx="534377" cy="259045"/>
    <xdr:sp macro="" textlink="">
      <xdr:nvSpPr>
        <xdr:cNvPr id="609" name="テキスト ボックス 608"/>
        <xdr:cNvSpPr txBox="1"/>
      </xdr:nvSpPr>
      <xdr:spPr>
        <a:xfrm>
          <a:off x="14325111" y="1276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118811</xdr:rowOff>
    </xdr:from>
    <xdr:to>
      <xdr:col>19</xdr:col>
      <xdr:colOff>644525</xdr:colOff>
      <xdr:row>77</xdr:row>
      <xdr:rowOff>148101</xdr:rowOff>
    </xdr:to>
    <xdr:cxnSp macro="">
      <xdr:nvCxnSpPr>
        <xdr:cNvPr id="610" name="直線コネクタ 609"/>
        <xdr:cNvCxnSpPr/>
      </xdr:nvCxnSpPr>
      <xdr:spPr>
        <a:xfrm flipV="1">
          <a:off x="12814300" y="13320461"/>
          <a:ext cx="889000" cy="29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134248</xdr:rowOff>
    </xdr:from>
    <xdr:to>
      <xdr:col>20</xdr:col>
      <xdr:colOff>9525</xdr:colOff>
      <xdr:row>76</xdr:row>
      <xdr:rowOff>64399</xdr:rowOff>
    </xdr:to>
    <xdr:sp macro="" textlink="">
      <xdr:nvSpPr>
        <xdr:cNvPr id="611" name="フローチャート : 判断 610"/>
        <xdr:cNvSpPr/>
      </xdr:nvSpPr>
      <xdr:spPr>
        <a:xfrm>
          <a:off x="13652500" y="1299299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80925</xdr:rowOff>
    </xdr:from>
    <xdr:ext cx="534377" cy="259045"/>
    <xdr:sp macro="" textlink="">
      <xdr:nvSpPr>
        <xdr:cNvPr id="612" name="テキスト ボックス 611"/>
        <xdr:cNvSpPr txBox="1"/>
      </xdr:nvSpPr>
      <xdr:spPr>
        <a:xfrm>
          <a:off x="13436111" y="1276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132205</xdr:rowOff>
    </xdr:from>
    <xdr:to>
      <xdr:col>18</xdr:col>
      <xdr:colOff>492125</xdr:colOff>
      <xdr:row>76</xdr:row>
      <xdr:rowOff>62356</xdr:rowOff>
    </xdr:to>
    <xdr:sp macro="" textlink="">
      <xdr:nvSpPr>
        <xdr:cNvPr id="613" name="フローチャート : 判断 612"/>
        <xdr:cNvSpPr/>
      </xdr:nvSpPr>
      <xdr:spPr>
        <a:xfrm>
          <a:off x="12763500" y="129909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78882</xdr:rowOff>
    </xdr:from>
    <xdr:ext cx="534377" cy="259045"/>
    <xdr:sp macro="" textlink="">
      <xdr:nvSpPr>
        <xdr:cNvPr id="614" name="テキスト ボックス 613"/>
        <xdr:cNvSpPr txBox="1"/>
      </xdr:nvSpPr>
      <xdr:spPr>
        <a:xfrm>
          <a:off x="12547111" y="12766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5" name="テキスト ボックス 61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6" name="テキスト ボックス 61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7" name="テキスト ボックス 61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8" name="テキスト ボックス 61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9" name="テキスト ボックス 61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112874</xdr:rowOff>
    </xdr:from>
    <xdr:to>
      <xdr:col>23</xdr:col>
      <xdr:colOff>568325</xdr:colOff>
      <xdr:row>78</xdr:row>
      <xdr:rowOff>43024</xdr:rowOff>
    </xdr:to>
    <xdr:sp macro="" textlink="">
      <xdr:nvSpPr>
        <xdr:cNvPr id="620" name="円/楕円 619"/>
        <xdr:cNvSpPr/>
      </xdr:nvSpPr>
      <xdr:spPr>
        <a:xfrm>
          <a:off x="16268700" y="13314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91301</xdr:rowOff>
    </xdr:from>
    <xdr:ext cx="534377" cy="259045"/>
    <xdr:sp macro="" textlink="">
      <xdr:nvSpPr>
        <xdr:cNvPr id="621" name="公債費該当値テキスト"/>
        <xdr:cNvSpPr txBox="1"/>
      </xdr:nvSpPr>
      <xdr:spPr>
        <a:xfrm>
          <a:off x="16370300" y="13292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22,322</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128733</xdr:rowOff>
    </xdr:from>
    <xdr:to>
      <xdr:col>22</xdr:col>
      <xdr:colOff>415925</xdr:colOff>
      <xdr:row>78</xdr:row>
      <xdr:rowOff>58883</xdr:rowOff>
    </xdr:to>
    <xdr:sp macro="" textlink="">
      <xdr:nvSpPr>
        <xdr:cNvPr id="622" name="円/楕円 621"/>
        <xdr:cNvSpPr/>
      </xdr:nvSpPr>
      <xdr:spPr>
        <a:xfrm>
          <a:off x="15430500" y="1333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50010</xdr:rowOff>
    </xdr:from>
    <xdr:ext cx="534377" cy="259045"/>
    <xdr:sp macro="" textlink="">
      <xdr:nvSpPr>
        <xdr:cNvPr id="623" name="テキスト ボックス 622"/>
        <xdr:cNvSpPr txBox="1"/>
      </xdr:nvSpPr>
      <xdr:spPr>
        <a:xfrm>
          <a:off x="15214111" y="13423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21,212</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112602</xdr:rowOff>
    </xdr:from>
    <xdr:to>
      <xdr:col>21</xdr:col>
      <xdr:colOff>212725</xdr:colOff>
      <xdr:row>78</xdr:row>
      <xdr:rowOff>42752</xdr:rowOff>
    </xdr:to>
    <xdr:sp macro="" textlink="">
      <xdr:nvSpPr>
        <xdr:cNvPr id="624" name="円/楕円 623"/>
        <xdr:cNvSpPr/>
      </xdr:nvSpPr>
      <xdr:spPr>
        <a:xfrm>
          <a:off x="14541500" y="1331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33879</xdr:rowOff>
    </xdr:from>
    <xdr:ext cx="534377" cy="259045"/>
    <xdr:sp macro="" textlink="">
      <xdr:nvSpPr>
        <xdr:cNvPr id="625" name="テキスト ボックス 624"/>
        <xdr:cNvSpPr txBox="1"/>
      </xdr:nvSpPr>
      <xdr:spPr>
        <a:xfrm>
          <a:off x="14325111" y="1340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22,341</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68011</xdr:rowOff>
    </xdr:from>
    <xdr:to>
      <xdr:col>20</xdr:col>
      <xdr:colOff>9525</xdr:colOff>
      <xdr:row>77</xdr:row>
      <xdr:rowOff>169611</xdr:rowOff>
    </xdr:to>
    <xdr:sp macro="" textlink="">
      <xdr:nvSpPr>
        <xdr:cNvPr id="626" name="円/楕円 625"/>
        <xdr:cNvSpPr/>
      </xdr:nvSpPr>
      <xdr:spPr>
        <a:xfrm>
          <a:off x="13652500" y="13269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160738</xdr:rowOff>
    </xdr:from>
    <xdr:ext cx="534377" cy="259045"/>
    <xdr:sp macro="" textlink="">
      <xdr:nvSpPr>
        <xdr:cNvPr id="627" name="テキスト ボックス 626"/>
        <xdr:cNvSpPr txBox="1"/>
      </xdr:nvSpPr>
      <xdr:spPr>
        <a:xfrm>
          <a:off x="13436111" y="1336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25,462</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97301</xdr:rowOff>
    </xdr:from>
    <xdr:to>
      <xdr:col>18</xdr:col>
      <xdr:colOff>492125</xdr:colOff>
      <xdr:row>78</xdr:row>
      <xdr:rowOff>27451</xdr:rowOff>
    </xdr:to>
    <xdr:sp macro="" textlink="">
      <xdr:nvSpPr>
        <xdr:cNvPr id="628" name="円/楕円 627"/>
        <xdr:cNvSpPr/>
      </xdr:nvSpPr>
      <xdr:spPr>
        <a:xfrm>
          <a:off x="12763500" y="1329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18578</xdr:rowOff>
    </xdr:from>
    <xdr:ext cx="534377" cy="259045"/>
    <xdr:sp macro="" textlink="">
      <xdr:nvSpPr>
        <xdr:cNvPr id="629" name="テキスト ボックス 628"/>
        <xdr:cNvSpPr txBox="1"/>
      </xdr:nvSpPr>
      <xdr:spPr>
        <a:xfrm>
          <a:off x="12547111" y="1339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23,412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0" name="正方形/長方形 62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1" name="正方形/長方形 63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2" name="正方形/長方形 63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3" name="正方形/長方形 63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4" name="正方形/長方形 63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5" name="正方形/長方形 63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6" name="正方形/長方形 63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7" name="正方形/長方形 63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8" name="テキスト ボックス 63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9" name="直線コネクタ 63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0" name="直線コネクタ 63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1" name="テキスト ボックス 64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2" name="直線コネクタ 64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43" name="テキスト ボックス 64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4" name="直線コネクタ 64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5" name="テキスト ボックス 64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6" name="直線コネクタ 64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47" name="テキスト ボックス 64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8" name="直線コネクタ 64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9" name="テキスト ボックス 64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95388</xdr:rowOff>
    </xdr:from>
    <xdr:to>
      <xdr:col>23</xdr:col>
      <xdr:colOff>516889</xdr:colOff>
      <xdr:row>98</xdr:row>
      <xdr:rowOff>139170</xdr:rowOff>
    </xdr:to>
    <xdr:cxnSp macro="">
      <xdr:nvCxnSpPr>
        <xdr:cNvPr id="651" name="直線コネクタ 650"/>
        <xdr:cNvCxnSpPr/>
      </xdr:nvCxnSpPr>
      <xdr:spPr>
        <a:xfrm flipV="1">
          <a:off x="16317595" y="15525888"/>
          <a:ext cx="1269" cy="1415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142997</xdr:rowOff>
    </xdr:from>
    <xdr:ext cx="313932" cy="259045"/>
    <xdr:sp macro="" textlink="">
      <xdr:nvSpPr>
        <xdr:cNvPr id="652" name="積立金最小値テキスト"/>
        <xdr:cNvSpPr txBox="1"/>
      </xdr:nvSpPr>
      <xdr:spPr>
        <a:xfrm>
          <a:off x="16370300" y="169450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428625</xdr:colOff>
      <xdr:row>98</xdr:row>
      <xdr:rowOff>139170</xdr:rowOff>
    </xdr:from>
    <xdr:to>
      <xdr:col>23</xdr:col>
      <xdr:colOff>606425</xdr:colOff>
      <xdr:row>98</xdr:row>
      <xdr:rowOff>139170</xdr:rowOff>
    </xdr:to>
    <xdr:cxnSp macro="">
      <xdr:nvCxnSpPr>
        <xdr:cNvPr id="653" name="直線コネクタ 652"/>
        <xdr:cNvCxnSpPr/>
      </xdr:nvCxnSpPr>
      <xdr:spPr>
        <a:xfrm>
          <a:off x="16230600" y="16941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42065</xdr:rowOff>
    </xdr:from>
    <xdr:ext cx="599010" cy="259045"/>
    <xdr:sp macro="" textlink="">
      <xdr:nvSpPr>
        <xdr:cNvPr id="654" name="積立金最大値テキスト"/>
        <xdr:cNvSpPr txBox="1"/>
      </xdr:nvSpPr>
      <xdr:spPr>
        <a:xfrm>
          <a:off x="16370300" y="15301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154,846</a:t>
          </a:r>
          <a:endParaRPr kumimoji="1" lang="ja-JP" altLang="en-US" sz="1000" b="1">
            <a:latin typeface="ＭＳ Ｐゴシック"/>
          </a:endParaRPr>
        </a:p>
      </xdr:txBody>
    </xdr:sp>
    <xdr:clientData/>
  </xdr:oneCellAnchor>
  <xdr:twoCellAnchor>
    <xdr:from>
      <xdr:col>23</xdr:col>
      <xdr:colOff>428625</xdr:colOff>
      <xdr:row>90</xdr:row>
      <xdr:rowOff>95388</xdr:rowOff>
    </xdr:from>
    <xdr:to>
      <xdr:col>23</xdr:col>
      <xdr:colOff>606425</xdr:colOff>
      <xdr:row>90</xdr:row>
      <xdr:rowOff>95388</xdr:rowOff>
    </xdr:to>
    <xdr:cxnSp macro="">
      <xdr:nvCxnSpPr>
        <xdr:cNvPr id="655" name="直線コネクタ 654"/>
        <xdr:cNvCxnSpPr/>
      </xdr:nvCxnSpPr>
      <xdr:spPr>
        <a:xfrm>
          <a:off x="16230600" y="15525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162359</xdr:rowOff>
    </xdr:from>
    <xdr:to>
      <xdr:col>23</xdr:col>
      <xdr:colOff>517525</xdr:colOff>
      <xdr:row>98</xdr:row>
      <xdr:rowOff>15625</xdr:rowOff>
    </xdr:to>
    <xdr:cxnSp macro="">
      <xdr:nvCxnSpPr>
        <xdr:cNvPr id="656" name="直線コネクタ 655"/>
        <xdr:cNvCxnSpPr/>
      </xdr:nvCxnSpPr>
      <xdr:spPr>
        <a:xfrm flipV="1">
          <a:off x="15481300" y="16793009"/>
          <a:ext cx="838200" cy="24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156033</xdr:rowOff>
    </xdr:from>
    <xdr:ext cx="469744" cy="259045"/>
    <xdr:sp macro="" textlink="">
      <xdr:nvSpPr>
        <xdr:cNvPr id="657" name="積立金平均値テキスト"/>
        <xdr:cNvSpPr txBox="1"/>
      </xdr:nvSpPr>
      <xdr:spPr>
        <a:xfrm>
          <a:off x="16370300" y="16786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9,049</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6156</xdr:rowOff>
    </xdr:from>
    <xdr:to>
      <xdr:col>23</xdr:col>
      <xdr:colOff>568325</xdr:colOff>
      <xdr:row>98</xdr:row>
      <xdr:rowOff>107756</xdr:rowOff>
    </xdr:to>
    <xdr:sp macro="" textlink="">
      <xdr:nvSpPr>
        <xdr:cNvPr id="658" name="フローチャート : 判断 657"/>
        <xdr:cNvSpPr/>
      </xdr:nvSpPr>
      <xdr:spPr>
        <a:xfrm>
          <a:off x="16268700" y="1680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15625</xdr:rowOff>
    </xdr:from>
    <xdr:to>
      <xdr:col>22</xdr:col>
      <xdr:colOff>365125</xdr:colOff>
      <xdr:row>98</xdr:row>
      <xdr:rowOff>71934</xdr:rowOff>
    </xdr:to>
    <xdr:cxnSp macro="">
      <xdr:nvCxnSpPr>
        <xdr:cNvPr id="659" name="直線コネクタ 658"/>
        <xdr:cNvCxnSpPr/>
      </xdr:nvCxnSpPr>
      <xdr:spPr>
        <a:xfrm flipV="1">
          <a:off x="14592300" y="16817725"/>
          <a:ext cx="889000" cy="5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138122</xdr:rowOff>
    </xdr:from>
    <xdr:to>
      <xdr:col>22</xdr:col>
      <xdr:colOff>415925</xdr:colOff>
      <xdr:row>98</xdr:row>
      <xdr:rowOff>68272</xdr:rowOff>
    </xdr:to>
    <xdr:sp macro="" textlink="">
      <xdr:nvSpPr>
        <xdr:cNvPr id="660" name="フローチャート : 判断 659"/>
        <xdr:cNvSpPr/>
      </xdr:nvSpPr>
      <xdr:spPr>
        <a:xfrm>
          <a:off x="15430500" y="16768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59399</xdr:rowOff>
    </xdr:from>
    <xdr:ext cx="534377" cy="259045"/>
    <xdr:sp macro="" textlink="">
      <xdr:nvSpPr>
        <xdr:cNvPr id="661" name="テキスト ボックス 660"/>
        <xdr:cNvSpPr txBox="1"/>
      </xdr:nvSpPr>
      <xdr:spPr>
        <a:xfrm>
          <a:off x="15214111" y="16861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13,367</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39591</xdr:rowOff>
    </xdr:from>
    <xdr:to>
      <xdr:col>21</xdr:col>
      <xdr:colOff>161925</xdr:colOff>
      <xdr:row>98</xdr:row>
      <xdr:rowOff>71934</xdr:rowOff>
    </xdr:to>
    <xdr:cxnSp macro="">
      <xdr:nvCxnSpPr>
        <xdr:cNvPr id="662" name="直線コネクタ 661"/>
        <xdr:cNvCxnSpPr/>
      </xdr:nvCxnSpPr>
      <xdr:spPr>
        <a:xfrm>
          <a:off x="13703300" y="16841691"/>
          <a:ext cx="889000" cy="32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102350</xdr:rowOff>
    </xdr:from>
    <xdr:to>
      <xdr:col>21</xdr:col>
      <xdr:colOff>212725</xdr:colOff>
      <xdr:row>98</xdr:row>
      <xdr:rowOff>32500</xdr:rowOff>
    </xdr:to>
    <xdr:sp macro="" textlink="">
      <xdr:nvSpPr>
        <xdr:cNvPr id="663" name="フローチャート : 判断 662"/>
        <xdr:cNvSpPr/>
      </xdr:nvSpPr>
      <xdr:spPr>
        <a:xfrm>
          <a:off x="14541500" y="167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49027</xdr:rowOff>
    </xdr:from>
    <xdr:ext cx="534377" cy="259045"/>
    <xdr:sp macro="" textlink="">
      <xdr:nvSpPr>
        <xdr:cNvPr id="664" name="テキスト ボックス 663"/>
        <xdr:cNvSpPr txBox="1"/>
      </xdr:nvSpPr>
      <xdr:spPr>
        <a:xfrm>
          <a:off x="14325111" y="1650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97656</xdr:rowOff>
    </xdr:from>
    <xdr:to>
      <xdr:col>19</xdr:col>
      <xdr:colOff>644525</xdr:colOff>
      <xdr:row>98</xdr:row>
      <xdr:rowOff>39591</xdr:rowOff>
    </xdr:to>
    <xdr:cxnSp macro="">
      <xdr:nvCxnSpPr>
        <xdr:cNvPr id="665" name="直線コネクタ 664"/>
        <xdr:cNvCxnSpPr/>
      </xdr:nvCxnSpPr>
      <xdr:spPr>
        <a:xfrm>
          <a:off x="12814300" y="16728306"/>
          <a:ext cx="889000" cy="113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78905</xdr:rowOff>
    </xdr:from>
    <xdr:to>
      <xdr:col>20</xdr:col>
      <xdr:colOff>9525</xdr:colOff>
      <xdr:row>98</xdr:row>
      <xdr:rowOff>9055</xdr:rowOff>
    </xdr:to>
    <xdr:sp macro="" textlink="">
      <xdr:nvSpPr>
        <xdr:cNvPr id="666" name="フローチャート : 判断 665"/>
        <xdr:cNvSpPr/>
      </xdr:nvSpPr>
      <xdr:spPr>
        <a:xfrm>
          <a:off x="13652500" y="1670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25582</xdr:rowOff>
    </xdr:from>
    <xdr:ext cx="534377" cy="259045"/>
    <xdr:sp macro="" textlink="">
      <xdr:nvSpPr>
        <xdr:cNvPr id="667" name="テキスト ボックス 666"/>
        <xdr:cNvSpPr txBox="1"/>
      </xdr:nvSpPr>
      <xdr:spPr>
        <a:xfrm>
          <a:off x="13436111" y="1648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15537</xdr:rowOff>
    </xdr:from>
    <xdr:to>
      <xdr:col>18</xdr:col>
      <xdr:colOff>492125</xdr:colOff>
      <xdr:row>97</xdr:row>
      <xdr:rowOff>117137</xdr:rowOff>
    </xdr:to>
    <xdr:sp macro="" textlink="">
      <xdr:nvSpPr>
        <xdr:cNvPr id="668" name="フローチャート : 判断 667"/>
        <xdr:cNvSpPr/>
      </xdr:nvSpPr>
      <xdr:spPr>
        <a:xfrm>
          <a:off x="12763500" y="1664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133664</xdr:rowOff>
    </xdr:from>
    <xdr:ext cx="534377" cy="259045"/>
    <xdr:sp macro="" textlink="">
      <xdr:nvSpPr>
        <xdr:cNvPr id="669" name="テキスト ボックス 668"/>
        <xdr:cNvSpPr txBox="1"/>
      </xdr:nvSpPr>
      <xdr:spPr>
        <a:xfrm>
          <a:off x="12547111" y="1642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0" name="テキスト ボックス 66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1" name="テキスト ボックス 67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2" name="テキスト ボックス 67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3" name="テキスト ボックス 67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4" name="テキスト ボックス 67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111559</xdr:rowOff>
    </xdr:from>
    <xdr:to>
      <xdr:col>23</xdr:col>
      <xdr:colOff>568325</xdr:colOff>
      <xdr:row>98</xdr:row>
      <xdr:rowOff>41709</xdr:rowOff>
    </xdr:to>
    <xdr:sp macro="" textlink="">
      <xdr:nvSpPr>
        <xdr:cNvPr id="675" name="円/楕円 674"/>
        <xdr:cNvSpPr/>
      </xdr:nvSpPr>
      <xdr:spPr>
        <a:xfrm>
          <a:off x="16268700" y="16742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134436</xdr:rowOff>
    </xdr:from>
    <xdr:ext cx="534377" cy="259045"/>
    <xdr:sp macro="" textlink="">
      <xdr:nvSpPr>
        <xdr:cNvPr id="676" name="積立金該当値テキスト"/>
        <xdr:cNvSpPr txBox="1"/>
      </xdr:nvSpPr>
      <xdr:spPr>
        <a:xfrm>
          <a:off x="16370300" y="16593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16,272</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136275</xdr:rowOff>
    </xdr:from>
    <xdr:to>
      <xdr:col>22</xdr:col>
      <xdr:colOff>415925</xdr:colOff>
      <xdr:row>98</xdr:row>
      <xdr:rowOff>66425</xdr:rowOff>
    </xdr:to>
    <xdr:sp macro="" textlink="">
      <xdr:nvSpPr>
        <xdr:cNvPr id="677" name="円/楕円 676"/>
        <xdr:cNvSpPr/>
      </xdr:nvSpPr>
      <xdr:spPr>
        <a:xfrm>
          <a:off x="15430500" y="1676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82952</xdr:rowOff>
    </xdr:from>
    <xdr:ext cx="534377" cy="259045"/>
    <xdr:sp macro="" textlink="">
      <xdr:nvSpPr>
        <xdr:cNvPr id="678" name="テキスト ボックス 677"/>
        <xdr:cNvSpPr txBox="1"/>
      </xdr:nvSpPr>
      <xdr:spPr>
        <a:xfrm>
          <a:off x="15214111" y="16542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13,569</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21134</xdr:rowOff>
    </xdr:from>
    <xdr:to>
      <xdr:col>21</xdr:col>
      <xdr:colOff>212725</xdr:colOff>
      <xdr:row>98</xdr:row>
      <xdr:rowOff>122734</xdr:rowOff>
    </xdr:to>
    <xdr:sp macro="" textlink="">
      <xdr:nvSpPr>
        <xdr:cNvPr id="679" name="円/楕円 678"/>
        <xdr:cNvSpPr/>
      </xdr:nvSpPr>
      <xdr:spPr>
        <a:xfrm>
          <a:off x="14541500" y="16823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113861</xdr:rowOff>
    </xdr:from>
    <xdr:ext cx="469744" cy="259045"/>
    <xdr:sp macro="" textlink="">
      <xdr:nvSpPr>
        <xdr:cNvPr id="680" name="テキスト ボックス 679"/>
        <xdr:cNvSpPr txBox="1"/>
      </xdr:nvSpPr>
      <xdr:spPr>
        <a:xfrm>
          <a:off x="14357427" y="16915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7,411</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160241</xdr:rowOff>
    </xdr:from>
    <xdr:to>
      <xdr:col>20</xdr:col>
      <xdr:colOff>9525</xdr:colOff>
      <xdr:row>98</xdr:row>
      <xdr:rowOff>90391</xdr:rowOff>
    </xdr:to>
    <xdr:sp macro="" textlink="">
      <xdr:nvSpPr>
        <xdr:cNvPr id="681" name="円/楕円 680"/>
        <xdr:cNvSpPr/>
      </xdr:nvSpPr>
      <xdr:spPr>
        <a:xfrm>
          <a:off x="13652500" y="1679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81518</xdr:rowOff>
    </xdr:from>
    <xdr:ext cx="534377" cy="259045"/>
    <xdr:sp macro="" textlink="">
      <xdr:nvSpPr>
        <xdr:cNvPr id="682" name="テキスト ボックス 681"/>
        <xdr:cNvSpPr txBox="1"/>
      </xdr:nvSpPr>
      <xdr:spPr>
        <a:xfrm>
          <a:off x="13436111" y="16883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10,948</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46856</xdr:rowOff>
    </xdr:from>
    <xdr:to>
      <xdr:col>18</xdr:col>
      <xdr:colOff>492125</xdr:colOff>
      <xdr:row>97</xdr:row>
      <xdr:rowOff>148456</xdr:rowOff>
    </xdr:to>
    <xdr:sp macro="" textlink="">
      <xdr:nvSpPr>
        <xdr:cNvPr id="683" name="円/楕円 682"/>
        <xdr:cNvSpPr/>
      </xdr:nvSpPr>
      <xdr:spPr>
        <a:xfrm>
          <a:off x="12763500" y="16677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139583</xdr:rowOff>
    </xdr:from>
    <xdr:ext cx="534377" cy="259045"/>
    <xdr:sp macro="" textlink="">
      <xdr:nvSpPr>
        <xdr:cNvPr id="684" name="テキスト ボックス 683"/>
        <xdr:cNvSpPr txBox="1"/>
      </xdr:nvSpPr>
      <xdr:spPr>
        <a:xfrm>
          <a:off x="12547111" y="16770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23,348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5" name="正方形/長方形 68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6" name="正方形/長方形 68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7" name="正方形/長方形 68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8" name="正方形/長方形 68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9" name="正方形/長方形 68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0" name="正方形/長方形 68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1" name="正方形/長方形 69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2" name="正方形/長方形 69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3" name="テキスト ボックス 69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4" name="直線コネクタ 69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5" name="直線コネクタ 69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6" name="テキスト ボックス 69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7" name="直線コネクタ 69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698" name="テキスト ボックス 69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9" name="直線コネクタ 69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0" name="テキスト ボックス 69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1" name="直線コネクタ 70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2" name="テキスト ボックス 70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3" name="直線コネクタ 70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4" name="テキスト ボックス 703"/>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5" name="直線コネクタ 70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6" name="テキスト ボックス 705"/>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127726</xdr:rowOff>
    </xdr:from>
    <xdr:to>
      <xdr:col>32</xdr:col>
      <xdr:colOff>186689</xdr:colOff>
      <xdr:row>39</xdr:row>
      <xdr:rowOff>98878</xdr:rowOff>
    </xdr:to>
    <xdr:cxnSp macro="">
      <xdr:nvCxnSpPr>
        <xdr:cNvPr id="710" name="直線コネクタ 709"/>
        <xdr:cNvCxnSpPr/>
      </xdr:nvCxnSpPr>
      <xdr:spPr>
        <a:xfrm flipV="1">
          <a:off x="22159595" y="5271226"/>
          <a:ext cx="1269" cy="1514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1"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2" name="直線コネクタ 71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74403</xdr:rowOff>
    </xdr:from>
    <xdr:ext cx="534377" cy="259045"/>
    <xdr:sp macro="" textlink="">
      <xdr:nvSpPr>
        <xdr:cNvPr id="713" name="投資及び出資金最大値テキスト"/>
        <xdr:cNvSpPr txBox="1"/>
      </xdr:nvSpPr>
      <xdr:spPr>
        <a:xfrm>
          <a:off x="22212300" y="504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13,910</a:t>
          </a:r>
          <a:endParaRPr kumimoji="1" lang="ja-JP" altLang="en-US" sz="1000" b="1">
            <a:latin typeface="ＭＳ Ｐゴシック"/>
          </a:endParaRPr>
        </a:p>
      </xdr:txBody>
    </xdr:sp>
    <xdr:clientData/>
  </xdr:oneCellAnchor>
  <xdr:twoCellAnchor>
    <xdr:from>
      <xdr:col>32</xdr:col>
      <xdr:colOff>98425</xdr:colOff>
      <xdr:row>30</xdr:row>
      <xdr:rowOff>127726</xdr:rowOff>
    </xdr:from>
    <xdr:to>
      <xdr:col>32</xdr:col>
      <xdr:colOff>276225</xdr:colOff>
      <xdr:row>30</xdr:row>
      <xdr:rowOff>127726</xdr:rowOff>
    </xdr:to>
    <xdr:cxnSp macro="">
      <xdr:nvCxnSpPr>
        <xdr:cNvPr id="714" name="直線コネクタ 713"/>
        <xdr:cNvCxnSpPr/>
      </xdr:nvCxnSpPr>
      <xdr:spPr>
        <a:xfrm>
          <a:off x="22072600" y="5271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65460</xdr:rowOff>
    </xdr:from>
    <xdr:to>
      <xdr:col>32</xdr:col>
      <xdr:colOff>187325</xdr:colOff>
      <xdr:row>39</xdr:row>
      <xdr:rowOff>38136</xdr:rowOff>
    </xdr:to>
    <xdr:cxnSp macro="">
      <xdr:nvCxnSpPr>
        <xdr:cNvPr id="715" name="直線コネクタ 714"/>
        <xdr:cNvCxnSpPr/>
      </xdr:nvCxnSpPr>
      <xdr:spPr>
        <a:xfrm flipV="1">
          <a:off x="21323300" y="6580560"/>
          <a:ext cx="838200" cy="144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115116</xdr:rowOff>
    </xdr:from>
    <xdr:ext cx="378565" cy="259045"/>
    <xdr:sp macro="" textlink="">
      <xdr:nvSpPr>
        <xdr:cNvPr id="716" name="投資及び出資金平均値テキスト"/>
        <xdr:cNvSpPr txBox="1"/>
      </xdr:nvSpPr>
      <xdr:spPr>
        <a:xfrm>
          <a:off x="22212300" y="66302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136689</xdr:rowOff>
    </xdr:from>
    <xdr:to>
      <xdr:col>32</xdr:col>
      <xdr:colOff>238125</xdr:colOff>
      <xdr:row>39</xdr:row>
      <xdr:rowOff>66839</xdr:rowOff>
    </xdr:to>
    <xdr:sp macro="" textlink="">
      <xdr:nvSpPr>
        <xdr:cNvPr id="717" name="フローチャート : 判断 716"/>
        <xdr:cNvSpPr/>
      </xdr:nvSpPr>
      <xdr:spPr>
        <a:xfrm>
          <a:off x="221107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17997</xdr:rowOff>
    </xdr:from>
    <xdr:to>
      <xdr:col>31</xdr:col>
      <xdr:colOff>34925</xdr:colOff>
      <xdr:row>39</xdr:row>
      <xdr:rowOff>38136</xdr:rowOff>
    </xdr:to>
    <xdr:cxnSp macro="">
      <xdr:nvCxnSpPr>
        <xdr:cNvPr id="718" name="直線コネクタ 717"/>
        <xdr:cNvCxnSpPr/>
      </xdr:nvCxnSpPr>
      <xdr:spPr>
        <a:xfrm>
          <a:off x="20434300" y="6704547"/>
          <a:ext cx="889000" cy="20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126891</xdr:rowOff>
    </xdr:from>
    <xdr:to>
      <xdr:col>31</xdr:col>
      <xdr:colOff>85725</xdr:colOff>
      <xdr:row>39</xdr:row>
      <xdr:rowOff>57041</xdr:rowOff>
    </xdr:to>
    <xdr:sp macro="" textlink="">
      <xdr:nvSpPr>
        <xdr:cNvPr id="719" name="フローチャート : 判断 718"/>
        <xdr:cNvSpPr/>
      </xdr:nvSpPr>
      <xdr:spPr>
        <a:xfrm>
          <a:off x="21272500" y="664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73568</xdr:rowOff>
    </xdr:from>
    <xdr:ext cx="378565" cy="259045"/>
    <xdr:sp macro="" textlink="">
      <xdr:nvSpPr>
        <xdr:cNvPr id="720" name="テキスト ボックス 719"/>
        <xdr:cNvSpPr txBox="1"/>
      </xdr:nvSpPr>
      <xdr:spPr>
        <a:xfrm>
          <a:off x="21134017" y="6417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17997</xdr:rowOff>
    </xdr:from>
    <xdr:to>
      <xdr:col>29</xdr:col>
      <xdr:colOff>517525</xdr:colOff>
      <xdr:row>39</xdr:row>
      <xdr:rowOff>65460</xdr:rowOff>
    </xdr:to>
    <xdr:cxnSp macro="">
      <xdr:nvCxnSpPr>
        <xdr:cNvPr id="721" name="直線コネクタ 720"/>
        <xdr:cNvCxnSpPr/>
      </xdr:nvCxnSpPr>
      <xdr:spPr>
        <a:xfrm flipV="1">
          <a:off x="19545300" y="6704547"/>
          <a:ext cx="889000" cy="47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84001</xdr:rowOff>
    </xdr:from>
    <xdr:to>
      <xdr:col>29</xdr:col>
      <xdr:colOff>568325</xdr:colOff>
      <xdr:row>39</xdr:row>
      <xdr:rowOff>14151</xdr:rowOff>
    </xdr:to>
    <xdr:sp macro="" textlink="">
      <xdr:nvSpPr>
        <xdr:cNvPr id="722" name="フローチャート : 判断 721"/>
        <xdr:cNvSpPr/>
      </xdr:nvSpPr>
      <xdr:spPr>
        <a:xfrm>
          <a:off x="20383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30678</xdr:rowOff>
    </xdr:from>
    <xdr:ext cx="469744" cy="259045"/>
    <xdr:sp macro="" textlink="">
      <xdr:nvSpPr>
        <xdr:cNvPr id="723" name="テキスト ボックス 722"/>
        <xdr:cNvSpPr txBox="1"/>
      </xdr:nvSpPr>
      <xdr:spPr>
        <a:xfrm>
          <a:off x="20199427" y="637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45756</xdr:rowOff>
    </xdr:from>
    <xdr:to>
      <xdr:col>28</xdr:col>
      <xdr:colOff>314325</xdr:colOff>
      <xdr:row>39</xdr:row>
      <xdr:rowOff>65460</xdr:rowOff>
    </xdr:to>
    <xdr:cxnSp macro="">
      <xdr:nvCxnSpPr>
        <xdr:cNvPr id="724" name="直線コネクタ 723"/>
        <xdr:cNvCxnSpPr/>
      </xdr:nvCxnSpPr>
      <xdr:spPr>
        <a:xfrm>
          <a:off x="18656300" y="6732306"/>
          <a:ext cx="889000" cy="19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36104</xdr:rowOff>
    </xdr:from>
    <xdr:to>
      <xdr:col>28</xdr:col>
      <xdr:colOff>365125</xdr:colOff>
      <xdr:row>38</xdr:row>
      <xdr:rowOff>137704</xdr:rowOff>
    </xdr:to>
    <xdr:sp macro="" textlink="">
      <xdr:nvSpPr>
        <xdr:cNvPr id="725" name="フローチャート : 判断 724"/>
        <xdr:cNvSpPr/>
      </xdr:nvSpPr>
      <xdr:spPr>
        <a:xfrm>
          <a:off x="19494500" y="655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154231</xdr:rowOff>
    </xdr:from>
    <xdr:ext cx="469744" cy="259045"/>
    <xdr:sp macro="" textlink="">
      <xdr:nvSpPr>
        <xdr:cNvPr id="726" name="テキスト ボックス 725"/>
        <xdr:cNvSpPr txBox="1"/>
      </xdr:nvSpPr>
      <xdr:spPr>
        <a:xfrm>
          <a:off x="19310427" y="6326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58311</xdr:rowOff>
    </xdr:from>
    <xdr:to>
      <xdr:col>27</xdr:col>
      <xdr:colOff>161925</xdr:colOff>
      <xdr:row>38</xdr:row>
      <xdr:rowOff>159911</xdr:rowOff>
    </xdr:to>
    <xdr:sp macro="" textlink="">
      <xdr:nvSpPr>
        <xdr:cNvPr id="727" name="フローチャート : 判断 726"/>
        <xdr:cNvSpPr/>
      </xdr:nvSpPr>
      <xdr:spPr>
        <a:xfrm>
          <a:off x="18605500" y="657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4988</xdr:rowOff>
    </xdr:from>
    <xdr:ext cx="469744" cy="259045"/>
    <xdr:sp macro="" textlink="">
      <xdr:nvSpPr>
        <xdr:cNvPr id="728" name="テキスト ボックス 727"/>
        <xdr:cNvSpPr txBox="1"/>
      </xdr:nvSpPr>
      <xdr:spPr>
        <a:xfrm>
          <a:off x="18421427" y="634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14660</xdr:rowOff>
    </xdr:from>
    <xdr:to>
      <xdr:col>32</xdr:col>
      <xdr:colOff>238125</xdr:colOff>
      <xdr:row>38</xdr:row>
      <xdr:rowOff>116260</xdr:rowOff>
    </xdr:to>
    <xdr:sp macro="" textlink="">
      <xdr:nvSpPr>
        <xdr:cNvPr id="734" name="円/楕円 733"/>
        <xdr:cNvSpPr/>
      </xdr:nvSpPr>
      <xdr:spPr>
        <a:xfrm>
          <a:off x="22110700" y="652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37537</xdr:rowOff>
    </xdr:from>
    <xdr:ext cx="469744" cy="259045"/>
    <xdr:sp macro="" textlink="">
      <xdr:nvSpPr>
        <xdr:cNvPr id="735" name="投資及び出資金該当値テキスト"/>
        <xdr:cNvSpPr txBox="1"/>
      </xdr:nvSpPr>
      <xdr:spPr>
        <a:xfrm>
          <a:off x="22212300" y="638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1,882</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158786</xdr:rowOff>
    </xdr:from>
    <xdr:to>
      <xdr:col>31</xdr:col>
      <xdr:colOff>85725</xdr:colOff>
      <xdr:row>39</xdr:row>
      <xdr:rowOff>88936</xdr:rowOff>
    </xdr:to>
    <xdr:sp macro="" textlink="">
      <xdr:nvSpPr>
        <xdr:cNvPr id="736" name="円/楕円 735"/>
        <xdr:cNvSpPr/>
      </xdr:nvSpPr>
      <xdr:spPr>
        <a:xfrm>
          <a:off x="21272500" y="667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80063</xdr:rowOff>
    </xdr:from>
    <xdr:ext cx="378565" cy="259045"/>
    <xdr:sp macro="" textlink="">
      <xdr:nvSpPr>
        <xdr:cNvPr id="737" name="テキスト ボックス 736"/>
        <xdr:cNvSpPr txBox="1"/>
      </xdr:nvSpPr>
      <xdr:spPr>
        <a:xfrm>
          <a:off x="21134017" y="6766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138647</xdr:rowOff>
    </xdr:from>
    <xdr:to>
      <xdr:col>29</xdr:col>
      <xdr:colOff>568325</xdr:colOff>
      <xdr:row>39</xdr:row>
      <xdr:rowOff>68797</xdr:rowOff>
    </xdr:to>
    <xdr:sp macro="" textlink="">
      <xdr:nvSpPr>
        <xdr:cNvPr id="738" name="円/楕円 737"/>
        <xdr:cNvSpPr/>
      </xdr:nvSpPr>
      <xdr:spPr>
        <a:xfrm>
          <a:off x="20383500" y="665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59924</xdr:rowOff>
    </xdr:from>
    <xdr:ext cx="378565" cy="259045"/>
    <xdr:sp macro="" textlink="">
      <xdr:nvSpPr>
        <xdr:cNvPr id="739" name="テキスト ボックス 738"/>
        <xdr:cNvSpPr txBox="1"/>
      </xdr:nvSpPr>
      <xdr:spPr>
        <a:xfrm>
          <a:off x="20245017" y="67464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743</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14660</xdr:rowOff>
    </xdr:from>
    <xdr:to>
      <xdr:col>28</xdr:col>
      <xdr:colOff>365125</xdr:colOff>
      <xdr:row>39</xdr:row>
      <xdr:rowOff>116260</xdr:rowOff>
    </xdr:to>
    <xdr:sp macro="" textlink="">
      <xdr:nvSpPr>
        <xdr:cNvPr id="740" name="円/楕円 739"/>
        <xdr:cNvSpPr/>
      </xdr:nvSpPr>
      <xdr:spPr>
        <a:xfrm>
          <a:off x="19494500" y="670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107387</xdr:rowOff>
    </xdr:from>
    <xdr:ext cx="378565" cy="259045"/>
    <xdr:sp macro="" textlink="">
      <xdr:nvSpPr>
        <xdr:cNvPr id="741" name="テキスト ボックス 740"/>
        <xdr:cNvSpPr txBox="1"/>
      </xdr:nvSpPr>
      <xdr:spPr>
        <a:xfrm>
          <a:off x="19356017" y="67939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166406</xdr:rowOff>
    </xdr:from>
    <xdr:to>
      <xdr:col>27</xdr:col>
      <xdr:colOff>161925</xdr:colOff>
      <xdr:row>39</xdr:row>
      <xdr:rowOff>96556</xdr:rowOff>
    </xdr:to>
    <xdr:sp macro="" textlink="">
      <xdr:nvSpPr>
        <xdr:cNvPr id="742" name="円/楕円 741"/>
        <xdr:cNvSpPr/>
      </xdr:nvSpPr>
      <xdr:spPr>
        <a:xfrm>
          <a:off x="18605500" y="668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87683</xdr:rowOff>
    </xdr:from>
    <xdr:ext cx="378565" cy="259045"/>
    <xdr:sp macro="" textlink="">
      <xdr:nvSpPr>
        <xdr:cNvPr id="743" name="テキスト ボックス 742"/>
        <xdr:cNvSpPr txBox="1"/>
      </xdr:nvSpPr>
      <xdr:spPr>
        <a:xfrm>
          <a:off x="18467017" y="6774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44/85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7,568</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4" name="直線コネクタ 75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5" name="テキスト ボックス 75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6" name="直線コネクタ 75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7" name="テキスト ボックス 756"/>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8" name="直線コネクタ 75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9" name="テキスト ボックス 75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0" name="直線コネクタ 75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1" name="テキスト ボックス 76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2" name="直線コネクタ 76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3" name="テキスト ボックス 76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40808</xdr:rowOff>
    </xdr:from>
    <xdr:to>
      <xdr:col>32</xdr:col>
      <xdr:colOff>186689</xdr:colOff>
      <xdr:row>58</xdr:row>
      <xdr:rowOff>139700</xdr:rowOff>
    </xdr:to>
    <xdr:cxnSp macro="">
      <xdr:nvCxnSpPr>
        <xdr:cNvPr id="765" name="直線コネクタ 764"/>
        <xdr:cNvCxnSpPr/>
      </xdr:nvCxnSpPr>
      <xdr:spPr>
        <a:xfrm flipV="1">
          <a:off x="22159595" y="8613308"/>
          <a:ext cx="1269" cy="1470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6"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7" name="直線コネクタ 76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158935</xdr:rowOff>
    </xdr:from>
    <xdr:ext cx="534377" cy="259045"/>
    <xdr:sp macro="" textlink="">
      <xdr:nvSpPr>
        <xdr:cNvPr id="768" name="貸付金最大値テキスト"/>
        <xdr:cNvSpPr txBox="1"/>
      </xdr:nvSpPr>
      <xdr:spPr>
        <a:xfrm>
          <a:off x="22212300" y="838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32,163</a:t>
          </a:r>
          <a:endParaRPr kumimoji="1" lang="ja-JP" altLang="en-US" sz="1000" b="1">
            <a:latin typeface="ＭＳ Ｐゴシック"/>
          </a:endParaRPr>
        </a:p>
      </xdr:txBody>
    </xdr:sp>
    <xdr:clientData/>
  </xdr:oneCellAnchor>
  <xdr:twoCellAnchor>
    <xdr:from>
      <xdr:col>32</xdr:col>
      <xdr:colOff>98425</xdr:colOff>
      <xdr:row>50</xdr:row>
      <xdr:rowOff>40808</xdr:rowOff>
    </xdr:from>
    <xdr:to>
      <xdr:col>32</xdr:col>
      <xdr:colOff>276225</xdr:colOff>
      <xdr:row>50</xdr:row>
      <xdr:rowOff>40808</xdr:rowOff>
    </xdr:to>
    <xdr:cxnSp macro="">
      <xdr:nvCxnSpPr>
        <xdr:cNvPr id="769" name="直線コネクタ 768"/>
        <xdr:cNvCxnSpPr/>
      </xdr:nvCxnSpPr>
      <xdr:spPr>
        <a:xfrm>
          <a:off x="22072600" y="861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112177</xdr:rowOff>
    </xdr:from>
    <xdr:to>
      <xdr:col>32</xdr:col>
      <xdr:colOff>187325</xdr:colOff>
      <xdr:row>58</xdr:row>
      <xdr:rowOff>112268</xdr:rowOff>
    </xdr:to>
    <xdr:cxnSp macro="">
      <xdr:nvCxnSpPr>
        <xdr:cNvPr id="770" name="直線コネクタ 769"/>
        <xdr:cNvCxnSpPr/>
      </xdr:nvCxnSpPr>
      <xdr:spPr>
        <a:xfrm>
          <a:off x="21323300" y="10056277"/>
          <a:ext cx="8382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150685</xdr:rowOff>
    </xdr:from>
    <xdr:ext cx="469744" cy="259045"/>
    <xdr:sp macro="" textlink="">
      <xdr:nvSpPr>
        <xdr:cNvPr id="771" name="貸付金平均値テキスト"/>
        <xdr:cNvSpPr txBox="1"/>
      </xdr:nvSpPr>
      <xdr:spPr>
        <a:xfrm>
          <a:off x="22212300" y="97518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127808</xdr:rowOff>
    </xdr:from>
    <xdr:to>
      <xdr:col>32</xdr:col>
      <xdr:colOff>238125</xdr:colOff>
      <xdr:row>58</xdr:row>
      <xdr:rowOff>57958</xdr:rowOff>
    </xdr:to>
    <xdr:sp macro="" textlink="">
      <xdr:nvSpPr>
        <xdr:cNvPr id="772" name="フローチャート : 判断 771"/>
        <xdr:cNvSpPr/>
      </xdr:nvSpPr>
      <xdr:spPr>
        <a:xfrm>
          <a:off x="22110700" y="990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112040</xdr:rowOff>
    </xdr:from>
    <xdr:to>
      <xdr:col>31</xdr:col>
      <xdr:colOff>34925</xdr:colOff>
      <xdr:row>58</xdr:row>
      <xdr:rowOff>112177</xdr:rowOff>
    </xdr:to>
    <xdr:cxnSp macro="">
      <xdr:nvCxnSpPr>
        <xdr:cNvPr id="773" name="直線コネクタ 772"/>
        <xdr:cNvCxnSpPr/>
      </xdr:nvCxnSpPr>
      <xdr:spPr>
        <a:xfrm>
          <a:off x="20434300" y="10056140"/>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141936</xdr:rowOff>
    </xdr:from>
    <xdr:to>
      <xdr:col>31</xdr:col>
      <xdr:colOff>85725</xdr:colOff>
      <xdr:row>58</xdr:row>
      <xdr:rowOff>72086</xdr:rowOff>
    </xdr:to>
    <xdr:sp macro="" textlink="">
      <xdr:nvSpPr>
        <xdr:cNvPr id="774" name="フローチャート : 判断 773"/>
        <xdr:cNvSpPr/>
      </xdr:nvSpPr>
      <xdr:spPr>
        <a:xfrm>
          <a:off x="21272500" y="991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88613</xdr:rowOff>
    </xdr:from>
    <xdr:ext cx="469744" cy="259045"/>
    <xdr:sp macro="" textlink="">
      <xdr:nvSpPr>
        <xdr:cNvPr id="775" name="テキスト ボックス 774"/>
        <xdr:cNvSpPr txBox="1"/>
      </xdr:nvSpPr>
      <xdr:spPr>
        <a:xfrm>
          <a:off x="21088427" y="9689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111902</xdr:rowOff>
    </xdr:from>
    <xdr:to>
      <xdr:col>29</xdr:col>
      <xdr:colOff>517525</xdr:colOff>
      <xdr:row>58</xdr:row>
      <xdr:rowOff>112040</xdr:rowOff>
    </xdr:to>
    <xdr:cxnSp macro="">
      <xdr:nvCxnSpPr>
        <xdr:cNvPr id="776" name="直線コネクタ 775"/>
        <xdr:cNvCxnSpPr/>
      </xdr:nvCxnSpPr>
      <xdr:spPr>
        <a:xfrm>
          <a:off x="19545300" y="10056002"/>
          <a:ext cx="889000" cy="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50998</xdr:rowOff>
    </xdr:from>
    <xdr:to>
      <xdr:col>29</xdr:col>
      <xdr:colOff>568325</xdr:colOff>
      <xdr:row>57</xdr:row>
      <xdr:rowOff>152598</xdr:rowOff>
    </xdr:to>
    <xdr:sp macro="" textlink="">
      <xdr:nvSpPr>
        <xdr:cNvPr id="777" name="フローチャート : 判断 776"/>
        <xdr:cNvSpPr/>
      </xdr:nvSpPr>
      <xdr:spPr>
        <a:xfrm>
          <a:off x="20383500" y="982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169125</xdr:rowOff>
    </xdr:from>
    <xdr:ext cx="469744" cy="259045"/>
    <xdr:sp macro="" textlink="">
      <xdr:nvSpPr>
        <xdr:cNvPr id="778" name="テキスト ボックス 777"/>
        <xdr:cNvSpPr txBox="1"/>
      </xdr:nvSpPr>
      <xdr:spPr>
        <a:xfrm>
          <a:off x="20199427" y="959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111857</xdr:rowOff>
    </xdr:from>
    <xdr:to>
      <xdr:col>28</xdr:col>
      <xdr:colOff>314325</xdr:colOff>
      <xdr:row>58</xdr:row>
      <xdr:rowOff>111902</xdr:rowOff>
    </xdr:to>
    <xdr:cxnSp macro="">
      <xdr:nvCxnSpPr>
        <xdr:cNvPr id="779" name="直線コネクタ 778"/>
        <xdr:cNvCxnSpPr/>
      </xdr:nvCxnSpPr>
      <xdr:spPr>
        <a:xfrm>
          <a:off x="18656300" y="10055957"/>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137592</xdr:rowOff>
    </xdr:from>
    <xdr:to>
      <xdr:col>28</xdr:col>
      <xdr:colOff>365125</xdr:colOff>
      <xdr:row>57</xdr:row>
      <xdr:rowOff>67742</xdr:rowOff>
    </xdr:to>
    <xdr:sp macro="" textlink="">
      <xdr:nvSpPr>
        <xdr:cNvPr id="780" name="フローチャート : 判断 779"/>
        <xdr:cNvSpPr/>
      </xdr:nvSpPr>
      <xdr:spPr>
        <a:xfrm>
          <a:off x="19494500" y="973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84269</xdr:rowOff>
    </xdr:from>
    <xdr:ext cx="469744" cy="259045"/>
    <xdr:sp macro="" textlink="">
      <xdr:nvSpPr>
        <xdr:cNvPr id="781" name="テキスト ボックス 780"/>
        <xdr:cNvSpPr txBox="1"/>
      </xdr:nvSpPr>
      <xdr:spPr>
        <a:xfrm>
          <a:off x="19310427" y="951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143673</xdr:rowOff>
    </xdr:from>
    <xdr:to>
      <xdr:col>27</xdr:col>
      <xdr:colOff>161925</xdr:colOff>
      <xdr:row>57</xdr:row>
      <xdr:rowOff>73823</xdr:rowOff>
    </xdr:to>
    <xdr:sp macro="" textlink="">
      <xdr:nvSpPr>
        <xdr:cNvPr id="782" name="フローチャート : 判断 781"/>
        <xdr:cNvSpPr/>
      </xdr:nvSpPr>
      <xdr:spPr>
        <a:xfrm>
          <a:off x="18605500" y="9744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90350</xdr:rowOff>
    </xdr:from>
    <xdr:ext cx="469744" cy="259045"/>
    <xdr:sp macro="" textlink="">
      <xdr:nvSpPr>
        <xdr:cNvPr id="783" name="テキスト ボックス 782"/>
        <xdr:cNvSpPr txBox="1"/>
      </xdr:nvSpPr>
      <xdr:spPr>
        <a:xfrm>
          <a:off x="18421427" y="9520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4" name="テキスト ボックス 78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5" name="テキスト ボックス 78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6" name="テキスト ボックス 78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7" name="テキスト ボックス 78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8" name="テキスト ボックス 78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61468</xdr:rowOff>
    </xdr:from>
    <xdr:to>
      <xdr:col>32</xdr:col>
      <xdr:colOff>238125</xdr:colOff>
      <xdr:row>58</xdr:row>
      <xdr:rowOff>163068</xdr:rowOff>
    </xdr:to>
    <xdr:sp macro="" textlink="">
      <xdr:nvSpPr>
        <xdr:cNvPr id="789" name="円/楕円 788"/>
        <xdr:cNvSpPr/>
      </xdr:nvSpPr>
      <xdr:spPr>
        <a:xfrm>
          <a:off x="22110700" y="1000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147845</xdr:rowOff>
    </xdr:from>
    <xdr:ext cx="378565" cy="259045"/>
    <xdr:sp macro="" textlink="">
      <xdr:nvSpPr>
        <xdr:cNvPr id="790" name="貸付金該当値テキスト"/>
        <xdr:cNvSpPr txBox="1"/>
      </xdr:nvSpPr>
      <xdr:spPr>
        <a:xfrm>
          <a:off x="22212300" y="9920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61377</xdr:rowOff>
    </xdr:from>
    <xdr:to>
      <xdr:col>31</xdr:col>
      <xdr:colOff>85725</xdr:colOff>
      <xdr:row>58</xdr:row>
      <xdr:rowOff>162977</xdr:rowOff>
    </xdr:to>
    <xdr:sp macro="" textlink="">
      <xdr:nvSpPr>
        <xdr:cNvPr id="791" name="円/楕円 790"/>
        <xdr:cNvSpPr/>
      </xdr:nvSpPr>
      <xdr:spPr>
        <a:xfrm>
          <a:off x="21272500" y="1000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58</xdr:row>
      <xdr:rowOff>154104</xdr:rowOff>
    </xdr:from>
    <xdr:ext cx="378565" cy="259045"/>
    <xdr:sp macro="" textlink="">
      <xdr:nvSpPr>
        <xdr:cNvPr id="792" name="テキスト ボックス 791"/>
        <xdr:cNvSpPr txBox="1"/>
      </xdr:nvSpPr>
      <xdr:spPr>
        <a:xfrm>
          <a:off x="21134017" y="10098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61240</xdr:rowOff>
    </xdr:from>
    <xdr:to>
      <xdr:col>29</xdr:col>
      <xdr:colOff>568325</xdr:colOff>
      <xdr:row>58</xdr:row>
      <xdr:rowOff>162840</xdr:rowOff>
    </xdr:to>
    <xdr:sp macro="" textlink="">
      <xdr:nvSpPr>
        <xdr:cNvPr id="793" name="円/楕円 792"/>
        <xdr:cNvSpPr/>
      </xdr:nvSpPr>
      <xdr:spPr>
        <a:xfrm>
          <a:off x="20383500" y="1000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58</xdr:row>
      <xdr:rowOff>153967</xdr:rowOff>
    </xdr:from>
    <xdr:ext cx="378565" cy="259045"/>
    <xdr:sp macro="" textlink="">
      <xdr:nvSpPr>
        <xdr:cNvPr id="794" name="テキスト ボックス 793"/>
        <xdr:cNvSpPr txBox="1"/>
      </xdr:nvSpPr>
      <xdr:spPr>
        <a:xfrm>
          <a:off x="20245017" y="100980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61102</xdr:rowOff>
    </xdr:from>
    <xdr:to>
      <xdr:col>28</xdr:col>
      <xdr:colOff>365125</xdr:colOff>
      <xdr:row>58</xdr:row>
      <xdr:rowOff>162702</xdr:rowOff>
    </xdr:to>
    <xdr:sp macro="" textlink="">
      <xdr:nvSpPr>
        <xdr:cNvPr id="795" name="円/楕円 794"/>
        <xdr:cNvSpPr/>
      </xdr:nvSpPr>
      <xdr:spPr>
        <a:xfrm>
          <a:off x="19494500" y="1000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58</xdr:row>
      <xdr:rowOff>153829</xdr:rowOff>
    </xdr:from>
    <xdr:ext cx="378565" cy="259045"/>
    <xdr:sp macro="" textlink="">
      <xdr:nvSpPr>
        <xdr:cNvPr id="796" name="テキスト ボックス 795"/>
        <xdr:cNvSpPr txBox="1"/>
      </xdr:nvSpPr>
      <xdr:spPr>
        <a:xfrm>
          <a:off x="19356017" y="10097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61057</xdr:rowOff>
    </xdr:from>
    <xdr:to>
      <xdr:col>27</xdr:col>
      <xdr:colOff>161925</xdr:colOff>
      <xdr:row>58</xdr:row>
      <xdr:rowOff>162657</xdr:rowOff>
    </xdr:to>
    <xdr:sp macro="" textlink="">
      <xdr:nvSpPr>
        <xdr:cNvPr id="797" name="円/楕円 796"/>
        <xdr:cNvSpPr/>
      </xdr:nvSpPr>
      <xdr:spPr>
        <a:xfrm>
          <a:off x="18605500" y="10005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58</xdr:row>
      <xdr:rowOff>153784</xdr:rowOff>
    </xdr:from>
    <xdr:ext cx="378565" cy="259045"/>
    <xdr:sp macro="" textlink="">
      <xdr:nvSpPr>
        <xdr:cNvPr id="798" name="テキスト ボックス 797"/>
        <xdr:cNvSpPr txBox="1"/>
      </xdr:nvSpPr>
      <xdr:spPr>
        <a:xfrm>
          <a:off x="18467017" y="10097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9" name="正方形/長方形 79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0" name="正方形/長方形 79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1" name="正方形/長方形 80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81/85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2" name="正方形/長方形 80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3" name="正方形/長方形 80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4" name="正方形/長方形 80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5" name="正方形/長方形 80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32,372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6" name="正方形/長方形 80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7" name="テキスト ボックス 80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8" name="直線コネクタ 80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9" name="テキスト ボックス 80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10" name="直線コネクタ 80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11" name="テキスト ボックス 810"/>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2" name="直線コネクタ 81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3" name="テキスト ボックス 81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4" name="直線コネクタ 81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5" name="テキスト ボックス 81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6" name="直線コネクタ 81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17" name="テキスト ボックス 81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8" name="直線コネクタ 81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9" name="テキスト ボックス 818"/>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0" name="直線コネクタ 81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21" name="テキスト ボックス 820"/>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45109</xdr:rowOff>
    </xdr:from>
    <xdr:to>
      <xdr:col>32</xdr:col>
      <xdr:colOff>186689</xdr:colOff>
      <xdr:row>79</xdr:row>
      <xdr:rowOff>93473</xdr:rowOff>
    </xdr:to>
    <xdr:cxnSp macro="">
      <xdr:nvCxnSpPr>
        <xdr:cNvPr id="825" name="直線コネクタ 824"/>
        <xdr:cNvCxnSpPr/>
      </xdr:nvCxnSpPr>
      <xdr:spPr>
        <a:xfrm flipV="1">
          <a:off x="22159595" y="12046609"/>
          <a:ext cx="1269" cy="1591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97300</xdr:rowOff>
    </xdr:from>
    <xdr:ext cx="534377" cy="259045"/>
    <xdr:sp macro="" textlink="">
      <xdr:nvSpPr>
        <xdr:cNvPr id="826" name="繰出金最小値テキスト"/>
        <xdr:cNvSpPr txBox="1"/>
      </xdr:nvSpPr>
      <xdr:spPr>
        <a:xfrm>
          <a:off x="22212300" y="1364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20,331</a:t>
          </a:r>
          <a:endParaRPr kumimoji="1" lang="ja-JP" altLang="en-US" sz="1000" b="1">
            <a:latin typeface="ＭＳ Ｐゴシック"/>
          </a:endParaRPr>
        </a:p>
      </xdr:txBody>
    </xdr:sp>
    <xdr:clientData/>
  </xdr:oneCellAnchor>
  <xdr:twoCellAnchor>
    <xdr:from>
      <xdr:col>32</xdr:col>
      <xdr:colOff>98425</xdr:colOff>
      <xdr:row>79</xdr:row>
      <xdr:rowOff>93473</xdr:rowOff>
    </xdr:from>
    <xdr:to>
      <xdr:col>32</xdr:col>
      <xdr:colOff>276225</xdr:colOff>
      <xdr:row>79</xdr:row>
      <xdr:rowOff>93473</xdr:rowOff>
    </xdr:to>
    <xdr:cxnSp macro="">
      <xdr:nvCxnSpPr>
        <xdr:cNvPr id="827" name="直線コネクタ 826"/>
        <xdr:cNvCxnSpPr/>
      </xdr:nvCxnSpPr>
      <xdr:spPr>
        <a:xfrm>
          <a:off x="22072600" y="13638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163236</xdr:rowOff>
    </xdr:from>
    <xdr:ext cx="599010" cy="259045"/>
    <xdr:sp macro="" textlink="">
      <xdr:nvSpPr>
        <xdr:cNvPr id="828" name="繰出金最大値テキスト"/>
        <xdr:cNvSpPr txBox="1"/>
      </xdr:nvSpPr>
      <xdr:spPr>
        <a:xfrm>
          <a:off x="22212300" y="11821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117,793</a:t>
          </a:r>
          <a:endParaRPr kumimoji="1" lang="ja-JP" altLang="en-US" sz="1000" b="1">
            <a:latin typeface="ＭＳ Ｐゴシック"/>
          </a:endParaRPr>
        </a:p>
      </xdr:txBody>
    </xdr:sp>
    <xdr:clientData/>
  </xdr:oneCellAnchor>
  <xdr:twoCellAnchor>
    <xdr:from>
      <xdr:col>32</xdr:col>
      <xdr:colOff>98425</xdr:colOff>
      <xdr:row>70</xdr:row>
      <xdr:rowOff>45109</xdr:rowOff>
    </xdr:from>
    <xdr:to>
      <xdr:col>32</xdr:col>
      <xdr:colOff>276225</xdr:colOff>
      <xdr:row>70</xdr:row>
      <xdr:rowOff>45109</xdr:rowOff>
    </xdr:to>
    <xdr:cxnSp macro="">
      <xdr:nvCxnSpPr>
        <xdr:cNvPr id="829" name="直線コネクタ 828"/>
        <xdr:cNvCxnSpPr/>
      </xdr:nvCxnSpPr>
      <xdr:spPr>
        <a:xfrm>
          <a:off x="22072600" y="12046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79</xdr:row>
      <xdr:rowOff>49501</xdr:rowOff>
    </xdr:from>
    <xdr:to>
      <xdr:col>32</xdr:col>
      <xdr:colOff>187325</xdr:colOff>
      <xdr:row>79</xdr:row>
      <xdr:rowOff>64736</xdr:rowOff>
    </xdr:to>
    <xdr:cxnSp macro="">
      <xdr:nvCxnSpPr>
        <xdr:cNvPr id="830" name="直線コネクタ 829"/>
        <xdr:cNvCxnSpPr/>
      </xdr:nvCxnSpPr>
      <xdr:spPr>
        <a:xfrm flipV="1">
          <a:off x="21323300" y="13594051"/>
          <a:ext cx="838200" cy="15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103826</xdr:rowOff>
    </xdr:from>
    <xdr:ext cx="534377" cy="259045"/>
    <xdr:sp macro="" textlink="">
      <xdr:nvSpPr>
        <xdr:cNvPr id="831" name="繰出金平均値テキスト"/>
        <xdr:cNvSpPr txBox="1"/>
      </xdr:nvSpPr>
      <xdr:spPr>
        <a:xfrm>
          <a:off x="22212300" y="13134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38,987</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80949</xdr:rowOff>
    </xdr:from>
    <xdr:to>
      <xdr:col>32</xdr:col>
      <xdr:colOff>238125</xdr:colOff>
      <xdr:row>78</xdr:row>
      <xdr:rowOff>11099</xdr:rowOff>
    </xdr:to>
    <xdr:sp macro="" textlink="">
      <xdr:nvSpPr>
        <xdr:cNvPr id="832" name="フローチャート : 判断 831"/>
        <xdr:cNvSpPr/>
      </xdr:nvSpPr>
      <xdr:spPr>
        <a:xfrm>
          <a:off x="22110700" y="13282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79</xdr:row>
      <xdr:rowOff>64736</xdr:rowOff>
    </xdr:from>
    <xdr:to>
      <xdr:col>31</xdr:col>
      <xdr:colOff>34925</xdr:colOff>
      <xdr:row>79</xdr:row>
      <xdr:rowOff>84917</xdr:rowOff>
    </xdr:to>
    <xdr:cxnSp macro="">
      <xdr:nvCxnSpPr>
        <xdr:cNvPr id="833" name="直線コネクタ 832"/>
        <xdr:cNvCxnSpPr/>
      </xdr:nvCxnSpPr>
      <xdr:spPr>
        <a:xfrm flipV="1">
          <a:off x="20434300" y="13609286"/>
          <a:ext cx="889000" cy="20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33400</xdr:rowOff>
    </xdr:from>
    <xdr:to>
      <xdr:col>31</xdr:col>
      <xdr:colOff>85725</xdr:colOff>
      <xdr:row>77</xdr:row>
      <xdr:rowOff>135000</xdr:rowOff>
    </xdr:to>
    <xdr:sp macro="" textlink="">
      <xdr:nvSpPr>
        <xdr:cNvPr id="834" name="フローチャート : 判断 833"/>
        <xdr:cNvSpPr/>
      </xdr:nvSpPr>
      <xdr:spPr>
        <a:xfrm>
          <a:off x="21272500" y="1323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151527</xdr:rowOff>
    </xdr:from>
    <xdr:ext cx="534377" cy="259045"/>
    <xdr:sp macro="" textlink="">
      <xdr:nvSpPr>
        <xdr:cNvPr id="835" name="テキスト ボックス 834"/>
        <xdr:cNvSpPr txBox="1"/>
      </xdr:nvSpPr>
      <xdr:spPr>
        <a:xfrm>
          <a:off x="21056111" y="13010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41,899</a:t>
          </a:r>
          <a:endParaRPr kumimoji="1" lang="ja-JP" altLang="en-US" sz="1000" b="1">
            <a:solidFill>
              <a:srgbClr val="000080"/>
            </a:solidFill>
            <a:latin typeface="ＭＳ Ｐゴシック"/>
          </a:endParaRPr>
        </a:p>
      </xdr:txBody>
    </xdr:sp>
    <xdr:clientData/>
  </xdr:oneCellAnchor>
  <xdr:twoCellAnchor>
    <xdr:from>
      <xdr:col>28</xdr:col>
      <xdr:colOff>314325</xdr:colOff>
      <xdr:row>79</xdr:row>
      <xdr:rowOff>84917</xdr:rowOff>
    </xdr:from>
    <xdr:to>
      <xdr:col>29</xdr:col>
      <xdr:colOff>517525</xdr:colOff>
      <xdr:row>79</xdr:row>
      <xdr:rowOff>110962</xdr:rowOff>
    </xdr:to>
    <xdr:cxnSp macro="">
      <xdr:nvCxnSpPr>
        <xdr:cNvPr id="836" name="直線コネクタ 835"/>
        <xdr:cNvCxnSpPr/>
      </xdr:nvCxnSpPr>
      <xdr:spPr>
        <a:xfrm flipV="1">
          <a:off x="19545300" y="13629467"/>
          <a:ext cx="889000" cy="26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19912</xdr:rowOff>
    </xdr:from>
    <xdr:to>
      <xdr:col>29</xdr:col>
      <xdr:colOff>568325</xdr:colOff>
      <xdr:row>77</xdr:row>
      <xdr:rowOff>121512</xdr:rowOff>
    </xdr:to>
    <xdr:sp macro="" textlink="">
      <xdr:nvSpPr>
        <xdr:cNvPr id="837" name="フローチャート : 判断 836"/>
        <xdr:cNvSpPr/>
      </xdr:nvSpPr>
      <xdr:spPr>
        <a:xfrm>
          <a:off x="20383500" y="1322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138039</xdr:rowOff>
    </xdr:from>
    <xdr:ext cx="534377" cy="259045"/>
    <xdr:sp macro="" textlink="">
      <xdr:nvSpPr>
        <xdr:cNvPr id="838" name="テキスト ボックス 837"/>
        <xdr:cNvSpPr txBox="1"/>
      </xdr:nvSpPr>
      <xdr:spPr>
        <a:xfrm>
          <a:off x="20167111" y="1299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27</xdr:col>
      <xdr:colOff>111125</xdr:colOff>
      <xdr:row>79</xdr:row>
      <xdr:rowOff>110962</xdr:rowOff>
    </xdr:from>
    <xdr:to>
      <xdr:col>28</xdr:col>
      <xdr:colOff>314325</xdr:colOff>
      <xdr:row>79</xdr:row>
      <xdr:rowOff>128679</xdr:rowOff>
    </xdr:to>
    <xdr:cxnSp macro="">
      <xdr:nvCxnSpPr>
        <xdr:cNvPr id="839" name="直線コネクタ 838"/>
        <xdr:cNvCxnSpPr/>
      </xdr:nvCxnSpPr>
      <xdr:spPr>
        <a:xfrm flipV="1">
          <a:off x="18656300" y="13655512"/>
          <a:ext cx="889000" cy="17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42576</xdr:rowOff>
    </xdr:from>
    <xdr:to>
      <xdr:col>28</xdr:col>
      <xdr:colOff>365125</xdr:colOff>
      <xdr:row>77</xdr:row>
      <xdr:rowOff>144176</xdr:rowOff>
    </xdr:to>
    <xdr:sp macro="" textlink="">
      <xdr:nvSpPr>
        <xdr:cNvPr id="840" name="フローチャート : 判断 839"/>
        <xdr:cNvSpPr/>
      </xdr:nvSpPr>
      <xdr:spPr>
        <a:xfrm>
          <a:off x="19494500" y="1324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160703</xdr:rowOff>
    </xdr:from>
    <xdr:ext cx="534377" cy="259045"/>
    <xdr:sp macro="" textlink="">
      <xdr:nvSpPr>
        <xdr:cNvPr id="841" name="テキスト ボックス 840"/>
        <xdr:cNvSpPr txBox="1"/>
      </xdr:nvSpPr>
      <xdr:spPr>
        <a:xfrm>
          <a:off x="19278111" y="1301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49254</xdr:rowOff>
    </xdr:from>
    <xdr:to>
      <xdr:col>27</xdr:col>
      <xdr:colOff>161925</xdr:colOff>
      <xdr:row>77</xdr:row>
      <xdr:rowOff>150854</xdr:rowOff>
    </xdr:to>
    <xdr:sp macro="" textlink="">
      <xdr:nvSpPr>
        <xdr:cNvPr id="842" name="フローチャート : 判断 841"/>
        <xdr:cNvSpPr/>
      </xdr:nvSpPr>
      <xdr:spPr>
        <a:xfrm>
          <a:off x="18605500" y="1325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167381</xdr:rowOff>
    </xdr:from>
    <xdr:ext cx="534377" cy="259045"/>
    <xdr:sp macro="" textlink="">
      <xdr:nvSpPr>
        <xdr:cNvPr id="843" name="テキスト ボックス 842"/>
        <xdr:cNvSpPr txBox="1"/>
      </xdr:nvSpPr>
      <xdr:spPr>
        <a:xfrm>
          <a:off x="18389111" y="1302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78</xdr:row>
      <xdr:rowOff>170151</xdr:rowOff>
    </xdr:from>
    <xdr:to>
      <xdr:col>32</xdr:col>
      <xdr:colOff>238125</xdr:colOff>
      <xdr:row>79</xdr:row>
      <xdr:rowOff>100301</xdr:rowOff>
    </xdr:to>
    <xdr:sp macro="" textlink="">
      <xdr:nvSpPr>
        <xdr:cNvPr id="849" name="円/楕円 848"/>
        <xdr:cNvSpPr/>
      </xdr:nvSpPr>
      <xdr:spPr>
        <a:xfrm>
          <a:off x="22110700" y="13543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78</xdr:row>
      <xdr:rowOff>85078</xdr:rowOff>
    </xdr:from>
    <xdr:ext cx="534377" cy="259045"/>
    <xdr:sp macro="" textlink="">
      <xdr:nvSpPr>
        <xdr:cNvPr id="850" name="繰出金該当値テキスト"/>
        <xdr:cNvSpPr txBox="1"/>
      </xdr:nvSpPr>
      <xdr:spPr>
        <a:xfrm>
          <a:off x="22212300" y="1345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23,024</a:t>
          </a:r>
          <a:endParaRPr kumimoji="1" lang="ja-JP" altLang="en-US" sz="1000" b="1">
            <a:solidFill>
              <a:srgbClr val="FF0000"/>
            </a:solidFill>
            <a:latin typeface="ＭＳ Ｐゴシック"/>
          </a:endParaRPr>
        </a:p>
      </xdr:txBody>
    </xdr:sp>
    <xdr:clientData/>
  </xdr:oneCellAnchor>
  <xdr:twoCellAnchor>
    <xdr:from>
      <xdr:col>30</xdr:col>
      <xdr:colOff>669925</xdr:colOff>
      <xdr:row>79</xdr:row>
      <xdr:rowOff>13936</xdr:rowOff>
    </xdr:from>
    <xdr:to>
      <xdr:col>31</xdr:col>
      <xdr:colOff>85725</xdr:colOff>
      <xdr:row>79</xdr:row>
      <xdr:rowOff>115536</xdr:rowOff>
    </xdr:to>
    <xdr:sp macro="" textlink="">
      <xdr:nvSpPr>
        <xdr:cNvPr id="851" name="円/楕円 850"/>
        <xdr:cNvSpPr/>
      </xdr:nvSpPr>
      <xdr:spPr>
        <a:xfrm>
          <a:off x="21272500" y="1355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79</xdr:row>
      <xdr:rowOff>106663</xdr:rowOff>
    </xdr:from>
    <xdr:ext cx="534377" cy="259045"/>
    <xdr:sp macro="" textlink="">
      <xdr:nvSpPr>
        <xdr:cNvPr id="852" name="テキスト ボックス 851"/>
        <xdr:cNvSpPr txBox="1"/>
      </xdr:nvSpPr>
      <xdr:spPr>
        <a:xfrm>
          <a:off x="21056111" y="1365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22,091</a:t>
          </a:r>
          <a:endParaRPr kumimoji="1" lang="ja-JP" altLang="en-US" sz="1000" b="1">
            <a:solidFill>
              <a:srgbClr val="FF0000"/>
            </a:solidFill>
            <a:latin typeface="ＭＳ Ｐゴシック"/>
          </a:endParaRPr>
        </a:p>
      </xdr:txBody>
    </xdr:sp>
    <xdr:clientData/>
  </xdr:oneCellAnchor>
  <xdr:twoCellAnchor>
    <xdr:from>
      <xdr:col>29</xdr:col>
      <xdr:colOff>466725</xdr:colOff>
      <xdr:row>79</xdr:row>
      <xdr:rowOff>34117</xdr:rowOff>
    </xdr:from>
    <xdr:to>
      <xdr:col>29</xdr:col>
      <xdr:colOff>568325</xdr:colOff>
      <xdr:row>79</xdr:row>
      <xdr:rowOff>135717</xdr:rowOff>
    </xdr:to>
    <xdr:sp macro="" textlink="">
      <xdr:nvSpPr>
        <xdr:cNvPr id="853" name="円/楕円 852"/>
        <xdr:cNvSpPr/>
      </xdr:nvSpPr>
      <xdr:spPr>
        <a:xfrm>
          <a:off x="20383500" y="13578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79</xdr:row>
      <xdr:rowOff>126844</xdr:rowOff>
    </xdr:from>
    <xdr:ext cx="534377" cy="259045"/>
    <xdr:sp macro="" textlink="">
      <xdr:nvSpPr>
        <xdr:cNvPr id="854" name="テキスト ボックス 853"/>
        <xdr:cNvSpPr txBox="1"/>
      </xdr:nvSpPr>
      <xdr:spPr>
        <a:xfrm>
          <a:off x="20167111" y="13671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20,855</a:t>
          </a:r>
          <a:endParaRPr kumimoji="1" lang="ja-JP" altLang="en-US" sz="1000" b="1">
            <a:solidFill>
              <a:srgbClr val="FF0000"/>
            </a:solidFill>
            <a:latin typeface="ＭＳ Ｐゴシック"/>
          </a:endParaRPr>
        </a:p>
      </xdr:txBody>
    </xdr:sp>
    <xdr:clientData/>
  </xdr:oneCellAnchor>
  <xdr:twoCellAnchor>
    <xdr:from>
      <xdr:col>28</xdr:col>
      <xdr:colOff>263525</xdr:colOff>
      <xdr:row>79</xdr:row>
      <xdr:rowOff>60162</xdr:rowOff>
    </xdr:from>
    <xdr:to>
      <xdr:col>28</xdr:col>
      <xdr:colOff>365125</xdr:colOff>
      <xdr:row>79</xdr:row>
      <xdr:rowOff>161762</xdr:rowOff>
    </xdr:to>
    <xdr:sp macro="" textlink="">
      <xdr:nvSpPr>
        <xdr:cNvPr id="855" name="円/楕円 854"/>
        <xdr:cNvSpPr/>
      </xdr:nvSpPr>
      <xdr:spPr>
        <a:xfrm>
          <a:off x="19494500" y="1360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79</xdr:row>
      <xdr:rowOff>152889</xdr:rowOff>
    </xdr:from>
    <xdr:ext cx="534377" cy="259045"/>
    <xdr:sp macro="" textlink="">
      <xdr:nvSpPr>
        <xdr:cNvPr id="856" name="テキスト ボックス 855"/>
        <xdr:cNvSpPr txBox="1"/>
      </xdr:nvSpPr>
      <xdr:spPr>
        <a:xfrm>
          <a:off x="19278111" y="1369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19,260</a:t>
          </a:r>
          <a:endParaRPr kumimoji="1" lang="ja-JP" altLang="en-US" sz="1000" b="1">
            <a:solidFill>
              <a:srgbClr val="FF0000"/>
            </a:solidFill>
            <a:latin typeface="ＭＳ Ｐゴシック"/>
          </a:endParaRPr>
        </a:p>
      </xdr:txBody>
    </xdr:sp>
    <xdr:clientData/>
  </xdr:oneCellAnchor>
  <xdr:twoCellAnchor>
    <xdr:from>
      <xdr:col>27</xdr:col>
      <xdr:colOff>60325</xdr:colOff>
      <xdr:row>79</xdr:row>
      <xdr:rowOff>77879</xdr:rowOff>
    </xdr:from>
    <xdr:to>
      <xdr:col>27</xdr:col>
      <xdr:colOff>161925</xdr:colOff>
      <xdr:row>80</xdr:row>
      <xdr:rowOff>8029</xdr:rowOff>
    </xdr:to>
    <xdr:sp macro="" textlink="">
      <xdr:nvSpPr>
        <xdr:cNvPr id="857" name="円/楕円 856"/>
        <xdr:cNvSpPr/>
      </xdr:nvSpPr>
      <xdr:spPr>
        <a:xfrm>
          <a:off x="18605500" y="1362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79</xdr:row>
      <xdr:rowOff>170606</xdr:rowOff>
    </xdr:from>
    <xdr:ext cx="534377" cy="259045"/>
    <xdr:sp macro="" textlink="">
      <xdr:nvSpPr>
        <xdr:cNvPr id="858" name="テキスト ボックス 857"/>
        <xdr:cNvSpPr txBox="1"/>
      </xdr:nvSpPr>
      <xdr:spPr>
        <a:xfrm>
          <a:off x="18389111" y="13715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18,175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9" name="直線コネクタ 86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0" name="テキスト ボックス 86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1" name="直線コネクタ 87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2" name="テキスト ボックス 87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4" name="直線コネクタ 87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6" name="直線コネクタ 87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9" name="直線コネクタ 87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1" name="フローチャート : 判断 88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2" name="直線コネクタ 88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3" name="フローチャート : 判断 88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4" name="テキスト ボックス 88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5" name="直線コネクタ 88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6" name="フローチャート : 判断 88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7" name="テキスト ボックス 88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8" name="直線コネクタ 88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9" name="フローチャート : 判断 88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0" name="テキスト ボックス 88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1" name="フローチャート : 判断 89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2" name="テキスト ボックス 89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3" name="テキスト ボックス 89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4" name="テキスト ボックス 89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5" name="テキスト ボックス 89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6" name="テキスト ボックス 89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7" name="テキスト ボックス 89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8" name="円/楕円 89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0" name="円/楕円 89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1" name="テキスト ボックス 90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2" name="円/楕円 90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3" name="テキスト ボックス 90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4" name="円/楕円 90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5" name="テキスト ボックス 90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6" name="円/楕円 90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7" name="テキスト ボックス 90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8" name="正方形/長方形 90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9" name="正方形/長方形 90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0" name="テキスト ボックス 90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住民</a:t>
          </a:r>
          <a:r>
            <a:rPr kumimoji="1" lang="en-US" altLang="ja-JP" sz="1300">
              <a:latin typeface="ＭＳ Ｐゴシック"/>
            </a:rPr>
            <a:t>1</a:t>
          </a:r>
          <a:r>
            <a:rPr kumimoji="1" lang="ja-JP" altLang="en-US" sz="1300">
              <a:latin typeface="ＭＳ Ｐゴシック"/>
            </a:rPr>
            <a:t>人当たりの決算額は、概ね、類似団体平均額を下回っている。これは、当市が首都圏に位置し、また、人口密度も高いことから、効率的な行政運営が行えていることに加え、消防業務やごみ処理業務などを一部事務組合により行っているため、当該業務に係る経費が補助費等に集約されているためと考えられる。</a:t>
          </a:r>
          <a:endParaRPr kumimoji="1" lang="en-US" altLang="ja-JP" sz="1300">
            <a:latin typeface="ＭＳ Ｐゴシック"/>
          </a:endParaRPr>
        </a:p>
        <a:p>
          <a:r>
            <a:rPr kumimoji="1" lang="ja-JP" altLang="en-US" sz="1300">
              <a:latin typeface="ＭＳ Ｐゴシック"/>
            </a:rPr>
            <a:t>　普通建設事業費のうち新規整備が平成</a:t>
          </a:r>
          <a:r>
            <a:rPr kumimoji="1" lang="en-US" altLang="ja-JP" sz="1300">
              <a:latin typeface="ＭＳ Ｐゴシック"/>
            </a:rPr>
            <a:t>28</a:t>
          </a:r>
          <a:r>
            <a:rPr kumimoji="1" lang="ja-JP" altLang="en-US" sz="1300">
              <a:latin typeface="ＭＳ Ｐゴシック"/>
            </a:rPr>
            <a:t>年度に類似団体平均を上回ったのは、庁舎整備工事を実施していることによるものである。平成</a:t>
          </a:r>
          <a:r>
            <a:rPr kumimoji="1" lang="en-US" altLang="ja-JP" sz="1300">
              <a:latin typeface="ＭＳ Ｐゴシック"/>
            </a:rPr>
            <a:t>29</a:t>
          </a:r>
          <a:r>
            <a:rPr kumimoji="1" lang="ja-JP" altLang="en-US" sz="1300">
              <a:latin typeface="ＭＳ Ｐゴシック"/>
            </a:rPr>
            <a:t>年度も継続して行うほか、平成</a:t>
          </a:r>
          <a:r>
            <a:rPr kumimoji="1" lang="en-US" altLang="ja-JP" sz="1300">
              <a:latin typeface="ＭＳ Ｐゴシック"/>
            </a:rPr>
            <a:t>30</a:t>
          </a:r>
          <a:r>
            <a:rPr kumimoji="1" lang="ja-JP" altLang="en-US" sz="1300">
              <a:latin typeface="ＭＳ Ｐゴシック"/>
            </a:rPr>
            <a:t>年度には学校給食共同調理場建替事業を行うため、類似団体平均から超過状態が続くと考えられるが、今後は公共施設等総合管理計画に基づき、適正な施設の維持管理、長寿命化を図ることとする。</a:t>
          </a:r>
          <a:endParaRPr kumimoji="1" lang="en-US" altLang="ja-JP" sz="1300">
            <a:latin typeface="ＭＳ Ｐゴシック"/>
          </a:endParaRPr>
        </a:p>
        <a:p>
          <a:r>
            <a:rPr kumimoji="1" lang="ja-JP" altLang="en-US" sz="1300">
              <a:latin typeface="ＭＳ Ｐゴシック"/>
            </a:rPr>
            <a:t>　投資及び出資金が平成</a:t>
          </a:r>
          <a:r>
            <a:rPr kumimoji="1" lang="en-US" altLang="ja-JP" sz="1300">
              <a:latin typeface="ＭＳ Ｐゴシック"/>
            </a:rPr>
            <a:t>28</a:t>
          </a:r>
          <a:r>
            <a:rPr kumimoji="1" lang="ja-JP" altLang="en-US" sz="1300">
              <a:latin typeface="ＭＳ Ｐゴシック"/>
            </a:rPr>
            <a:t>年度に類似団体平均を上回ったのは、市水道事業における配水場整備事業に係る一般会計出資が増加したためで、平成</a:t>
          </a:r>
          <a:r>
            <a:rPr kumimoji="1" lang="en-US" altLang="ja-JP" sz="1300">
              <a:latin typeface="ＭＳ Ｐゴシック"/>
            </a:rPr>
            <a:t>29</a:t>
          </a:r>
          <a:r>
            <a:rPr kumimoji="1" lang="ja-JP" altLang="en-US" sz="1300">
              <a:latin typeface="ＭＳ Ｐゴシック"/>
            </a:rPr>
            <a:t>年度までの継続事業のため、平成</a:t>
          </a:r>
          <a:r>
            <a:rPr kumimoji="1" lang="en-US" altLang="ja-JP" sz="1300">
              <a:latin typeface="ＭＳ Ｐゴシック"/>
            </a:rPr>
            <a:t>29</a:t>
          </a:r>
          <a:r>
            <a:rPr kumimoji="1" lang="ja-JP" altLang="en-US" sz="1300">
              <a:latin typeface="ＭＳ Ｐゴシック"/>
            </a:rPr>
            <a:t>年度も超過するものと考えられるが、平成</a:t>
          </a:r>
          <a:r>
            <a:rPr kumimoji="1" lang="en-US" altLang="ja-JP" sz="1300">
              <a:latin typeface="ＭＳ Ｐゴシック"/>
            </a:rPr>
            <a:t>30</a:t>
          </a:r>
          <a:r>
            <a:rPr kumimoji="1" lang="ja-JP" altLang="en-US" sz="1300">
              <a:latin typeface="ＭＳ Ｐゴシック"/>
            </a:rPr>
            <a:t>年度以降は改善される見込みである。</a:t>
          </a:r>
          <a:endParaRPr kumimoji="1" lang="en-US" altLang="ja-JP" sz="1300">
            <a:latin typeface="ＭＳ Ｐゴシック"/>
          </a:endParaRPr>
        </a:p>
        <a:p>
          <a:r>
            <a:rPr kumimoji="1" lang="ja-JP" altLang="en-US" sz="1300">
              <a:latin typeface="ＭＳ Ｐゴシック"/>
            </a:rPr>
            <a:t>　積立金が平成</a:t>
          </a:r>
          <a:r>
            <a:rPr kumimoji="1" lang="en-US" altLang="ja-JP" sz="1300">
              <a:latin typeface="ＭＳ Ｐゴシック"/>
            </a:rPr>
            <a:t>28</a:t>
          </a:r>
          <a:r>
            <a:rPr kumimoji="1" lang="ja-JP" altLang="en-US" sz="1300">
              <a:latin typeface="ＭＳ Ｐゴシック"/>
            </a:rPr>
            <a:t>年度に類似団体平均を上回ったのは、公共施設整備保全基金について、西白井地区コミュニティ施設整備のため積立を行ったためである。今後も、施設の更新等に備えて、適正な残高を確保できるよう努めることとする。</a:t>
          </a:r>
          <a:endParaRPr kumimoji="1" lang="en-US" altLang="ja-JP"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千葉県白井市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63,345
62,490
35.48
21,275,279
20,426,264
720,182
11,390,023
18,391,762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
23.0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109068</xdr:rowOff>
    </xdr:from>
    <xdr:to>
      <xdr:col>6</xdr:col>
      <xdr:colOff>510540</xdr:colOff>
      <xdr:row>37</xdr:row>
      <xdr:rowOff>144729</xdr:rowOff>
    </xdr:to>
    <xdr:cxnSp macro="">
      <xdr:nvCxnSpPr>
        <xdr:cNvPr id="54" name="直線コネクタ 53"/>
        <xdr:cNvCxnSpPr/>
      </xdr:nvCxnSpPr>
      <xdr:spPr>
        <a:xfrm flipV="1">
          <a:off x="4633595" y="5424018"/>
          <a:ext cx="1270" cy="1064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148556</xdr:rowOff>
    </xdr:from>
    <xdr:ext cx="469744" cy="259045"/>
    <xdr:sp macro="" textlink="">
      <xdr:nvSpPr>
        <xdr:cNvPr id="55" name="議会費最小値テキスト"/>
        <xdr:cNvSpPr txBox="1"/>
      </xdr:nvSpPr>
      <xdr:spPr>
        <a:xfrm>
          <a:off x="4686300" y="6492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2,364</a:t>
          </a:r>
          <a:endParaRPr kumimoji="1" lang="ja-JP" altLang="en-US" sz="1000" b="1">
            <a:latin typeface="ＭＳ Ｐゴシック"/>
          </a:endParaRPr>
        </a:p>
      </xdr:txBody>
    </xdr:sp>
    <xdr:clientData/>
  </xdr:oneCellAnchor>
  <xdr:twoCellAnchor>
    <xdr:from>
      <xdr:col>6</xdr:col>
      <xdr:colOff>422275</xdr:colOff>
      <xdr:row>37</xdr:row>
      <xdr:rowOff>144729</xdr:rowOff>
    </xdr:from>
    <xdr:to>
      <xdr:col>6</xdr:col>
      <xdr:colOff>600075</xdr:colOff>
      <xdr:row>37</xdr:row>
      <xdr:rowOff>144729</xdr:rowOff>
    </xdr:to>
    <xdr:cxnSp macro="">
      <xdr:nvCxnSpPr>
        <xdr:cNvPr id="56" name="直線コネクタ 55"/>
        <xdr:cNvCxnSpPr/>
      </xdr:nvCxnSpPr>
      <xdr:spPr>
        <a:xfrm>
          <a:off x="4546600" y="6488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55745</xdr:rowOff>
    </xdr:from>
    <xdr:ext cx="469744" cy="259045"/>
    <xdr:sp macro="" textlink="">
      <xdr:nvSpPr>
        <xdr:cNvPr id="57" name="議会費最大値テキスト"/>
        <xdr:cNvSpPr txBox="1"/>
      </xdr:nvSpPr>
      <xdr:spPr>
        <a:xfrm>
          <a:off x="4686300" y="5199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4,692</a:t>
          </a:r>
          <a:endParaRPr kumimoji="1" lang="ja-JP" altLang="en-US" sz="1000" b="1">
            <a:latin typeface="ＭＳ Ｐゴシック"/>
          </a:endParaRPr>
        </a:p>
      </xdr:txBody>
    </xdr:sp>
    <xdr:clientData/>
  </xdr:oneCellAnchor>
  <xdr:twoCellAnchor>
    <xdr:from>
      <xdr:col>6</xdr:col>
      <xdr:colOff>422275</xdr:colOff>
      <xdr:row>31</xdr:row>
      <xdr:rowOff>109068</xdr:rowOff>
    </xdr:from>
    <xdr:to>
      <xdr:col>6</xdr:col>
      <xdr:colOff>600075</xdr:colOff>
      <xdr:row>31</xdr:row>
      <xdr:rowOff>109068</xdr:rowOff>
    </xdr:to>
    <xdr:cxnSp macro="">
      <xdr:nvCxnSpPr>
        <xdr:cNvPr id="58" name="直線コネクタ 57"/>
        <xdr:cNvCxnSpPr/>
      </xdr:nvCxnSpPr>
      <xdr:spPr>
        <a:xfrm>
          <a:off x="4546600" y="542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23114</xdr:rowOff>
    </xdr:from>
    <xdr:to>
      <xdr:col>6</xdr:col>
      <xdr:colOff>511175</xdr:colOff>
      <xdr:row>35</xdr:row>
      <xdr:rowOff>123241</xdr:rowOff>
    </xdr:to>
    <xdr:cxnSp macro="">
      <xdr:nvCxnSpPr>
        <xdr:cNvPr id="59" name="直線コネクタ 58"/>
        <xdr:cNvCxnSpPr/>
      </xdr:nvCxnSpPr>
      <xdr:spPr>
        <a:xfrm>
          <a:off x="3797300" y="6023864"/>
          <a:ext cx="838200" cy="100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8907</xdr:rowOff>
    </xdr:from>
    <xdr:ext cx="469744" cy="259045"/>
    <xdr:sp macro="" textlink="">
      <xdr:nvSpPr>
        <xdr:cNvPr id="60" name="議会費平均値テキスト"/>
        <xdr:cNvSpPr txBox="1"/>
      </xdr:nvSpPr>
      <xdr:spPr>
        <a:xfrm>
          <a:off x="4686300" y="5838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3,350</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157480</xdr:rowOff>
    </xdr:from>
    <xdr:to>
      <xdr:col>6</xdr:col>
      <xdr:colOff>561975</xdr:colOff>
      <xdr:row>35</xdr:row>
      <xdr:rowOff>87630</xdr:rowOff>
    </xdr:to>
    <xdr:sp macro="" textlink="">
      <xdr:nvSpPr>
        <xdr:cNvPr id="61" name="フローチャート : 判断 60"/>
        <xdr:cNvSpPr/>
      </xdr:nvSpPr>
      <xdr:spPr>
        <a:xfrm>
          <a:off x="45847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23114</xdr:rowOff>
    </xdr:from>
    <xdr:to>
      <xdr:col>5</xdr:col>
      <xdr:colOff>358775</xdr:colOff>
      <xdr:row>35</xdr:row>
      <xdr:rowOff>64262</xdr:rowOff>
    </xdr:to>
    <xdr:cxnSp macro="">
      <xdr:nvCxnSpPr>
        <xdr:cNvPr id="62" name="直線コネクタ 61"/>
        <xdr:cNvCxnSpPr/>
      </xdr:nvCxnSpPr>
      <xdr:spPr>
        <a:xfrm flipV="1">
          <a:off x="2908300" y="602386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18491</xdr:rowOff>
    </xdr:from>
    <xdr:to>
      <xdr:col>5</xdr:col>
      <xdr:colOff>409575</xdr:colOff>
      <xdr:row>34</xdr:row>
      <xdr:rowOff>120091</xdr:rowOff>
    </xdr:to>
    <xdr:sp macro="" textlink="">
      <xdr:nvSpPr>
        <xdr:cNvPr id="63" name="フローチャート : 判断 62"/>
        <xdr:cNvSpPr/>
      </xdr:nvSpPr>
      <xdr:spPr>
        <a:xfrm>
          <a:off x="3746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136618</xdr:rowOff>
    </xdr:from>
    <xdr:ext cx="469744" cy="259045"/>
    <xdr:sp macro="" textlink="">
      <xdr:nvSpPr>
        <xdr:cNvPr id="64" name="テキスト ボックス 63"/>
        <xdr:cNvSpPr txBox="1"/>
      </xdr:nvSpPr>
      <xdr:spPr>
        <a:xfrm>
          <a:off x="3562427" y="5623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3,654</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56490</xdr:rowOff>
    </xdr:from>
    <xdr:to>
      <xdr:col>4</xdr:col>
      <xdr:colOff>155575</xdr:colOff>
      <xdr:row>35</xdr:row>
      <xdr:rowOff>64262</xdr:rowOff>
    </xdr:to>
    <xdr:cxnSp macro="">
      <xdr:nvCxnSpPr>
        <xdr:cNvPr id="65" name="直線コネクタ 64"/>
        <xdr:cNvCxnSpPr/>
      </xdr:nvCxnSpPr>
      <xdr:spPr>
        <a:xfrm>
          <a:off x="2019300" y="6057240"/>
          <a:ext cx="8890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23520</xdr:rowOff>
    </xdr:from>
    <xdr:to>
      <xdr:col>4</xdr:col>
      <xdr:colOff>206375</xdr:colOff>
      <xdr:row>34</xdr:row>
      <xdr:rowOff>125120</xdr:rowOff>
    </xdr:to>
    <xdr:sp macro="" textlink="">
      <xdr:nvSpPr>
        <xdr:cNvPr id="66" name="フローチャート : 判断 65"/>
        <xdr:cNvSpPr/>
      </xdr:nvSpPr>
      <xdr:spPr>
        <a:xfrm>
          <a:off x="2857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141647</xdr:rowOff>
    </xdr:from>
    <xdr:ext cx="469744" cy="259045"/>
    <xdr:sp macro="" textlink="">
      <xdr:nvSpPr>
        <xdr:cNvPr id="67" name="テキスト ボックス 66"/>
        <xdr:cNvSpPr txBox="1"/>
      </xdr:nvSpPr>
      <xdr:spPr>
        <a:xfrm>
          <a:off x="2673427" y="56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166218</xdr:rowOff>
    </xdr:from>
    <xdr:to>
      <xdr:col>2</xdr:col>
      <xdr:colOff>638175</xdr:colOff>
      <xdr:row>35</xdr:row>
      <xdr:rowOff>56490</xdr:rowOff>
    </xdr:to>
    <xdr:cxnSp macro="">
      <xdr:nvCxnSpPr>
        <xdr:cNvPr id="68" name="直線コネクタ 67"/>
        <xdr:cNvCxnSpPr/>
      </xdr:nvCxnSpPr>
      <xdr:spPr>
        <a:xfrm>
          <a:off x="1130300" y="5995518"/>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39065</xdr:rowOff>
    </xdr:from>
    <xdr:to>
      <xdr:col>3</xdr:col>
      <xdr:colOff>3175</xdr:colOff>
      <xdr:row>34</xdr:row>
      <xdr:rowOff>140665</xdr:rowOff>
    </xdr:to>
    <xdr:sp macro="" textlink="">
      <xdr:nvSpPr>
        <xdr:cNvPr id="69" name="フローチャート : 判断 68"/>
        <xdr:cNvSpPr/>
      </xdr:nvSpPr>
      <xdr:spPr>
        <a:xfrm>
          <a:off x="1968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157192</xdr:rowOff>
    </xdr:from>
    <xdr:ext cx="469744" cy="259045"/>
    <xdr:sp macro="" textlink="">
      <xdr:nvSpPr>
        <xdr:cNvPr id="70" name="テキスト ボックス 69"/>
        <xdr:cNvSpPr txBox="1"/>
      </xdr:nvSpPr>
      <xdr:spPr>
        <a:xfrm>
          <a:off x="1784427" y="56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143307</xdr:rowOff>
    </xdr:from>
    <xdr:to>
      <xdr:col>1</xdr:col>
      <xdr:colOff>485775</xdr:colOff>
      <xdr:row>34</xdr:row>
      <xdr:rowOff>73457</xdr:rowOff>
    </xdr:to>
    <xdr:sp macro="" textlink="">
      <xdr:nvSpPr>
        <xdr:cNvPr id="71" name="フローチャート : 判断 70"/>
        <xdr:cNvSpPr/>
      </xdr:nvSpPr>
      <xdr:spPr>
        <a:xfrm>
          <a:off x="1079500" y="580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89984</xdr:rowOff>
    </xdr:from>
    <xdr:ext cx="469744" cy="259045"/>
    <xdr:sp macro="" textlink="">
      <xdr:nvSpPr>
        <xdr:cNvPr id="72" name="テキスト ボックス 71"/>
        <xdr:cNvSpPr txBox="1"/>
      </xdr:nvSpPr>
      <xdr:spPr>
        <a:xfrm>
          <a:off x="895427" y="5576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72441</xdr:rowOff>
    </xdr:from>
    <xdr:to>
      <xdr:col>6</xdr:col>
      <xdr:colOff>561975</xdr:colOff>
      <xdr:row>36</xdr:row>
      <xdr:rowOff>2591</xdr:rowOff>
    </xdr:to>
    <xdr:sp macro="" textlink="">
      <xdr:nvSpPr>
        <xdr:cNvPr id="78" name="円/楕円 77"/>
        <xdr:cNvSpPr/>
      </xdr:nvSpPr>
      <xdr:spPr>
        <a:xfrm>
          <a:off x="4584700" y="6073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50868</xdr:rowOff>
    </xdr:from>
    <xdr:ext cx="469744" cy="259045"/>
    <xdr:sp macro="" textlink="">
      <xdr:nvSpPr>
        <xdr:cNvPr id="79" name="議会費該当値テキスト"/>
        <xdr:cNvSpPr txBox="1"/>
      </xdr:nvSpPr>
      <xdr:spPr>
        <a:xfrm>
          <a:off x="4686300" y="6051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3,161</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143764</xdr:rowOff>
    </xdr:from>
    <xdr:to>
      <xdr:col>5</xdr:col>
      <xdr:colOff>409575</xdr:colOff>
      <xdr:row>35</xdr:row>
      <xdr:rowOff>73914</xdr:rowOff>
    </xdr:to>
    <xdr:sp macro="" textlink="">
      <xdr:nvSpPr>
        <xdr:cNvPr id="80" name="円/楕円 79"/>
        <xdr:cNvSpPr/>
      </xdr:nvSpPr>
      <xdr:spPr>
        <a:xfrm>
          <a:off x="3746500" y="597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65041</xdr:rowOff>
    </xdr:from>
    <xdr:ext cx="469744" cy="259045"/>
    <xdr:sp macro="" textlink="">
      <xdr:nvSpPr>
        <xdr:cNvPr id="81" name="テキスト ボックス 80"/>
        <xdr:cNvSpPr txBox="1"/>
      </xdr:nvSpPr>
      <xdr:spPr>
        <a:xfrm>
          <a:off x="3562427" y="6065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3,380</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13462</xdr:rowOff>
    </xdr:from>
    <xdr:to>
      <xdr:col>4</xdr:col>
      <xdr:colOff>206375</xdr:colOff>
      <xdr:row>35</xdr:row>
      <xdr:rowOff>115062</xdr:rowOff>
    </xdr:to>
    <xdr:sp macro="" textlink="">
      <xdr:nvSpPr>
        <xdr:cNvPr id="82" name="円/楕円 81"/>
        <xdr:cNvSpPr/>
      </xdr:nvSpPr>
      <xdr:spPr>
        <a:xfrm>
          <a:off x="2857500" y="601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106189</xdr:rowOff>
    </xdr:from>
    <xdr:ext cx="469744" cy="259045"/>
    <xdr:sp macro="" textlink="">
      <xdr:nvSpPr>
        <xdr:cNvPr id="83" name="テキスト ボックス 82"/>
        <xdr:cNvSpPr txBox="1"/>
      </xdr:nvSpPr>
      <xdr:spPr>
        <a:xfrm>
          <a:off x="2673427" y="610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3,290</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5690</xdr:rowOff>
    </xdr:from>
    <xdr:to>
      <xdr:col>3</xdr:col>
      <xdr:colOff>3175</xdr:colOff>
      <xdr:row>35</xdr:row>
      <xdr:rowOff>107290</xdr:rowOff>
    </xdr:to>
    <xdr:sp macro="" textlink="">
      <xdr:nvSpPr>
        <xdr:cNvPr id="84" name="円/楕円 83"/>
        <xdr:cNvSpPr/>
      </xdr:nvSpPr>
      <xdr:spPr>
        <a:xfrm>
          <a:off x="1968500" y="600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98417</xdr:rowOff>
    </xdr:from>
    <xdr:ext cx="469744" cy="259045"/>
    <xdr:sp macro="" textlink="">
      <xdr:nvSpPr>
        <xdr:cNvPr id="85" name="テキスト ボックス 84"/>
        <xdr:cNvSpPr txBox="1"/>
      </xdr:nvSpPr>
      <xdr:spPr>
        <a:xfrm>
          <a:off x="1784427" y="609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3,307</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115418</xdr:rowOff>
    </xdr:from>
    <xdr:to>
      <xdr:col>1</xdr:col>
      <xdr:colOff>485775</xdr:colOff>
      <xdr:row>35</xdr:row>
      <xdr:rowOff>45568</xdr:rowOff>
    </xdr:to>
    <xdr:sp macro="" textlink="">
      <xdr:nvSpPr>
        <xdr:cNvPr id="86" name="円/楕円 85"/>
        <xdr:cNvSpPr/>
      </xdr:nvSpPr>
      <xdr:spPr>
        <a:xfrm>
          <a:off x="1079500" y="5944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36695</xdr:rowOff>
    </xdr:from>
    <xdr:ext cx="469744" cy="259045"/>
    <xdr:sp macro="" textlink="">
      <xdr:nvSpPr>
        <xdr:cNvPr id="87" name="テキスト ボックス 86"/>
        <xdr:cNvSpPr txBox="1"/>
      </xdr:nvSpPr>
      <xdr:spPr>
        <a:xfrm>
          <a:off x="895427" y="6037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42,762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61984</xdr:rowOff>
    </xdr:from>
    <xdr:to>
      <xdr:col>6</xdr:col>
      <xdr:colOff>510540</xdr:colOff>
      <xdr:row>58</xdr:row>
      <xdr:rowOff>7356</xdr:rowOff>
    </xdr:to>
    <xdr:cxnSp macro="">
      <xdr:nvCxnSpPr>
        <xdr:cNvPr id="111" name="直線コネクタ 110"/>
        <xdr:cNvCxnSpPr/>
      </xdr:nvCxnSpPr>
      <xdr:spPr>
        <a:xfrm flipV="1">
          <a:off x="4633595" y="8634484"/>
          <a:ext cx="1270" cy="1316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11183</xdr:rowOff>
    </xdr:from>
    <xdr:ext cx="534377" cy="259045"/>
    <xdr:sp macro="" textlink="">
      <xdr:nvSpPr>
        <xdr:cNvPr id="112" name="総務費最小値テキスト"/>
        <xdr:cNvSpPr txBox="1"/>
      </xdr:nvSpPr>
      <xdr:spPr>
        <a:xfrm>
          <a:off x="4686300" y="995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27,368</a:t>
          </a:r>
          <a:endParaRPr kumimoji="1" lang="ja-JP" altLang="en-US" sz="1000" b="1">
            <a:latin typeface="ＭＳ Ｐゴシック"/>
          </a:endParaRPr>
        </a:p>
      </xdr:txBody>
    </xdr:sp>
    <xdr:clientData/>
  </xdr:oneCellAnchor>
  <xdr:twoCellAnchor>
    <xdr:from>
      <xdr:col>6</xdr:col>
      <xdr:colOff>422275</xdr:colOff>
      <xdr:row>58</xdr:row>
      <xdr:rowOff>7356</xdr:rowOff>
    </xdr:from>
    <xdr:to>
      <xdr:col>6</xdr:col>
      <xdr:colOff>600075</xdr:colOff>
      <xdr:row>58</xdr:row>
      <xdr:rowOff>7356</xdr:rowOff>
    </xdr:to>
    <xdr:cxnSp macro="">
      <xdr:nvCxnSpPr>
        <xdr:cNvPr id="113" name="直線コネクタ 112"/>
        <xdr:cNvCxnSpPr/>
      </xdr:nvCxnSpPr>
      <xdr:spPr>
        <a:xfrm>
          <a:off x="4546600" y="995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8661</xdr:rowOff>
    </xdr:from>
    <xdr:ext cx="599010" cy="259045"/>
    <xdr:sp macro="" textlink="">
      <xdr:nvSpPr>
        <xdr:cNvPr id="114" name="総務費最大値テキスト"/>
        <xdr:cNvSpPr txBox="1"/>
      </xdr:nvSpPr>
      <xdr:spPr>
        <a:xfrm>
          <a:off x="4686300" y="8409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200,199</a:t>
          </a:r>
          <a:endParaRPr kumimoji="1" lang="ja-JP" altLang="en-US" sz="1000" b="1">
            <a:latin typeface="ＭＳ Ｐゴシック"/>
          </a:endParaRPr>
        </a:p>
      </xdr:txBody>
    </xdr:sp>
    <xdr:clientData/>
  </xdr:oneCellAnchor>
  <xdr:twoCellAnchor>
    <xdr:from>
      <xdr:col>6</xdr:col>
      <xdr:colOff>422275</xdr:colOff>
      <xdr:row>50</xdr:row>
      <xdr:rowOff>61984</xdr:rowOff>
    </xdr:from>
    <xdr:to>
      <xdr:col>6</xdr:col>
      <xdr:colOff>600075</xdr:colOff>
      <xdr:row>50</xdr:row>
      <xdr:rowOff>61984</xdr:rowOff>
    </xdr:to>
    <xdr:cxnSp macro="">
      <xdr:nvCxnSpPr>
        <xdr:cNvPr id="115" name="直線コネクタ 114"/>
        <xdr:cNvCxnSpPr/>
      </xdr:nvCxnSpPr>
      <xdr:spPr>
        <a:xfrm>
          <a:off x="4546600" y="8634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102141</xdr:rowOff>
    </xdr:from>
    <xdr:to>
      <xdr:col>6</xdr:col>
      <xdr:colOff>511175</xdr:colOff>
      <xdr:row>57</xdr:row>
      <xdr:rowOff>64216</xdr:rowOff>
    </xdr:to>
    <xdr:cxnSp macro="">
      <xdr:nvCxnSpPr>
        <xdr:cNvPr id="116" name="直線コネクタ 115"/>
        <xdr:cNvCxnSpPr/>
      </xdr:nvCxnSpPr>
      <xdr:spPr>
        <a:xfrm flipV="1">
          <a:off x="3797300" y="9531891"/>
          <a:ext cx="838200" cy="304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123311</xdr:rowOff>
    </xdr:from>
    <xdr:ext cx="534377" cy="259045"/>
    <xdr:sp macro="" textlink="">
      <xdr:nvSpPr>
        <xdr:cNvPr id="117" name="総務費平均値テキスト"/>
        <xdr:cNvSpPr txBox="1"/>
      </xdr:nvSpPr>
      <xdr:spPr>
        <a:xfrm>
          <a:off x="4686300" y="9724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47,653</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144884</xdr:rowOff>
    </xdr:from>
    <xdr:to>
      <xdr:col>6</xdr:col>
      <xdr:colOff>561975</xdr:colOff>
      <xdr:row>57</xdr:row>
      <xdr:rowOff>75034</xdr:rowOff>
    </xdr:to>
    <xdr:sp macro="" textlink="">
      <xdr:nvSpPr>
        <xdr:cNvPr id="118" name="フローチャート : 判断 117"/>
        <xdr:cNvSpPr/>
      </xdr:nvSpPr>
      <xdr:spPr>
        <a:xfrm>
          <a:off x="4584700" y="974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64216</xdr:rowOff>
    </xdr:from>
    <xdr:to>
      <xdr:col>5</xdr:col>
      <xdr:colOff>358775</xdr:colOff>
      <xdr:row>57</xdr:row>
      <xdr:rowOff>92387</xdr:rowOff>
    </xdr:to>
    <xdr:cxnSp macro="">
      <xdr:nvCxnSpPr>
        <xdr:cNvPr id="119" name="直線コネクタ 118"/>
        <xdr:cNvCxnSpPr/>
      </xdr:nvCxnSpPr>
      <xdr:spPr>
        <a:xfrm flipV="1">
          <a:off x="2908300" y="9836866"/>
          <a:ext cx="889000" cy="28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107074</xdr:rowOff>
    </xdr:from>
    <xdr:to>
      <xdr:col>5</xdr:col>
      <xdr:colOff>409575</xdr:colOff>
      <xdr:row>57</xdr:row>
      <xdr:rowOff>37224</xdr:rowOff>
    </xdr:to>
    <xdr:sp macro="" textlink="">
      <xdr:nvSpPr>
        <xdr:cNvPr id="120" name="フローチャート : 判断 119"/>
        <xdr:cNvSpPr/>
      </xdr:nvSpPr>
      <xdr:spPr>
        <a:xfrm>
          <a:off x="3746500" y="970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53751</xdr:rowOff>
    </xdr:from>
    <xdr:ext cx="534377" cy="259045"/>
    <xdr:sp macro="" textlink="">
      <xdr:nvSpPr>
        <xdr:cNvPr id="121" name="テキスト ボックス 120"/>
        <xdr:cNvSpPr txBox="1"/>
      </xdr:nvSpPr>
      <xdr:spPr>
        <a:xfrm>
          <a:off x="3530111" y="948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52,615</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77277</xdr:rowOff>
    </xdr:from>
    <xdr:to>
      <xdr:col>4</xdr:col>
      <xdr:colOff>155575</xdr:colOff>
      <xdr:row>57</xdr:row>
      <xdr:rowOff>92387</xdr:rowOff>
    </xdr:to>
    <xdr:cxnSp macro="">
      <xdr:nvCxnSpPr>
        <xdr:cNvPr id="122" name="直線コネクタ 121"/>
        <xdr:cNvCxnSpPr/>
      </xdr:nvCxnSpPr>
      <xdr:spPr>
        <a:xfrm>
          <a:off x="2019300" y="9849927"/>
          <a:ext cx="889000" cy="15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53025</xdr:rowOff>
    </xdr:from>
    <xdr:to>
      <xdr:col>4</xdr:col>
      <xdr:colOff>206375</xdr:colOff>
      <xdr:row>56</xdr:row>
      <xdr:rowOff>154625</xdr:rowOff>
    </xdr:to>
    <xdr:sp macro="" textlink="">
      <xdr:nvSpPr>
        <xdr:cNvPr id="123" name="フローチャート : 判断 122"/>
        <xdr:cNvSpPr/>
      </xdr:nvSpPr>
      <xdr:spPr>
        <a:xfrm>
          <a:off x="2857500" y="9654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171152</xdr:rowOff>
    </xdr:from>
    <xdr:ext cx="534377" cy="259045"/>
    <xdr:sp macro="" textlink="">
      <xdr:nvSpPr>
        <xdr:cNvPr id="124" name="テキスト ボックス 123"/>
        <xdr:cNvSpPr txBox="1"/>
      </xdr:nvSpPr>
      <xdr:spPr>
        <a:xfrm>
          <a:off x="2641111" y="942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140470</xdr:rowOff>
    </xdr:from>
    <xdr:to>
      <xdr:col>2</xdr:col>
      <xdr:colOff>638175</xdr:colOff>
      <xdr:row>57</xdr:row>
      <xdr:rowOff>77277</xdr:rowOff>
    </xdr:to>
    <xdr:cxnSp macro="">
      <xdr:nvCxnSpPr>
        <xdr:cNvPr id="125" name="直線コネクタ 124"/>
        <xdr:cNvCxnSpPr/>
      </xdr:nvCxnSpPr>
      <xdr:spPr>
        <a:xfrm>
          <a:off x="1130300" y="9741670"/>
          <a:ext cx="889000" cy="108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22766</xdr:rowOff>
    </xdr:from>
    <xdr:to>
      <xdr:col>3</xdr:col>
      <xdr:colOff>3175</xdr:colOff>
      <xdr:row>56</xdr:row>
      <xdr:rowOff>124366</xdr:rowOff>
    </xdr:to>
    <xdr:sp macro="" textlink="">
      <xdr:nvSpPr>
        <xdr:cNvPr id="126" name="フローチャート : 判断 125"/>
        <xdr:cNvSpPr/>
      </xdr:nvSpPr>
      <xdr:spPr>
        <a:xfrm>
          <a:off x="1968500" y="96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140893</xdr:rowOff>
    </xdr:from>
    <xdr:ext cx="534377" cy="259045"/>
    <xdr:sp macro="" textlink="">
      <xdr:nvSpPr>
        <xdr:cNvPr id="127" name="テキスト ボックス 126"/>
        <xdr:cNvSpPr txBox="1"/>
      </xdr:nvSpPr>
      <xdr:spPr>
        <a:xfrm>
          <a:off x="1752111" y="939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157411</xdr:rowOff>
    </xdr:from>
    <xdr:to>
      <xdr:col>1</xdr:col>
      <xdr:colOff>485775</xdr:colOff>
      <xdr:row>56</xdr:row>
      <xdr:rowOff>87561</xdr:rowOff>
    </xdr:to>
    <xdr:sp macro="" textlink="">
      <xdr:nvSpPr>
        <xdr:cNvPr id="128" name="フローチャート : 判断 127"/>
        <xdr:cNvSpPr/>
      </xdr:nvSpPr>
      <xdr:spPr>
        <a:xfrm>
          <a:off x="1079500" y="958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104088</xdr:rowOff>
    </xdr:from>
    <xdr:ext cx="534377" cy="259045"/>
    <xdr:sp macro="" textlink="">
      <xdr:nvSpPr>
        <xdr:cNvPr id="129" name="テキスト ボックス 128"/>
        <xdr:cNvSpPr txBox="1"/>
      </xdr:nvSpPr>
      <xdr:spPr>
        <a:xfrm>
          <a:off x="863111" y="936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51341</xdr:rowOff>
    </xdr:from>
    <xdr:to>
      <xdr:col>6</xdr:col>
      <xdr:colOff>561975</xdr:colOff>
      <xdr:row>55</xdr:row>
      <xdr:rowOff>152941</xdr:rowOff>
    </xdr:to>
    <xdr:sp macro="" textlink="">
      <xdr:nvSpPr>
        <xdr:cNvPr id="135" name="円/楕円 134"/>
        <xdr:cNvSpPr/>
      </xdr:nvSpPr>
      <xdr:spPr>
        <a:xfrm>
          <a:off x="4584700" y="9481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74218</xdr:rowOff>
    </xdr:from>
    <xdr:ext cx="534377" cy="259045"/>
    <xdr:sp macro="" textlink="">
      <xdr:nvSpPr>
        <xdr:cNvPr id="136" name="総務費該当値テキスト"/>
        <xdr:cNvSpPr txBox="1"/>
      </xdr:nvSpPr>
      <xdr:spPr>
        <a:xfrm>
          <a:off x="4686300" y="9332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82,429</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13416</xdr:rowOff>
    </xdr:from>
    <xdr:to>
      <xdr:col>5</xdr:col>
      <xdr:colOff>409575</xdr:colOff>
      <xdr:row>57</xdr:row>
      <xdr:rowOff>115016</xdr:rowOff>
    </xdr:to>
    <xdr:sp macro="" textlink="">
      <xdr:nvSpPr>
        <xdr:cNvPr id="137" name="円/楕円 136"/>
        <xdr:cNvSpPr/>
      </xdr:nvSpPr>
      <xdr:spPr>
        <a:xfrm>
          <a:off x="3746500" y="9786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106143</xdr:rowOff>
    </xdr:from>
    <xdr:ext cx="534377" cy="259045"/>
    <xdr:sp macro="" textlink="">
      <xdr:nvSpPr>
        <xdr:cNvPr id="138" name="テキスト ボックス 137"/>
        <xdr:cNvSpPr txBox="1"/>
      </xdr:nvSpPr>
      <xdr:spPr>
        <a:xfrm>
          <a:off x="3530111" y="987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42,406</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41587</xdr:rowOff>
    </xdr:from>
    <xdr:to>
      <xdr:col>4</xdr:col>
      <xdr:colOff>206375</xdr:colOff>
      <xdr:row>57</xdr:row>
      <xdr:rowOff>143187</xdr:rowOff>
    </xdr:to>
    <xdr:sp macro="" textlink="">
      <xdr:nvSpPr>
        <xdr:cNvPr id="139" name="円/楕円 138"/>
        <xdr:cNvSpPr/>
      </xdr:nvSpPr>
      <xdr:spPr>
        <a:xfrm>
          <a:off x="2857500" y="981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134314</xdr:rowOff>
    </xdr:from>
    <xdr:ext cx="534377" cy="259045"/>
    <xdr:sp macro="" textlink="">
      <xdr:nvSpPr>
        <xdr:cNvPr id="140" name="テキスト ボックス 139"/>
        <xdr:cNvSpPr txBox="1"/>
      </xdr:nvSpPr>
      <xdr:spPr>
        <a:xfrm>
          <a:off x="2641111" y="9906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38,709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26477</xdr:rowOff>
    </xdr:from>
    <xdr:to>
      <xdr:col>3</xdr:col>
      <xdr:colOff>3175</xdr:colOff>
      <xdr:row>57</xdr:row>
      <xdr:rowOff>128077</xdr:rowOff>
    </xdr:to>
    <xdr:sp macro="" textlink="">
      <xdr:nvSpPr>
        <xdr:cNvPr id="141" name="円/楕円 140"/>
        <xdr:cNvSpPr/>
      </xdr:nvSpPr>
      <xdr:spPr>
        <a:xfrm>
          <a:off x="1968500" y="9799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119204</xdr:rowOff>
    </xdr:from>
    <xdr:ext cx="534377" cy="259045"/>
    <xdr:sp macro="" textlink="">
      <xdr:nvSpPr>
        <xdr:cNvPr id="142" name="テキスト ボックス 141"/>
        <xdr:cNvSpPr txBox="1"/>
      </xdr:nvSpPr>
      <xdr:spPr>
        <a:xfrm>
          <a:off x="1752111" y="9891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40,692</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89670</xdr:rowOff>
    </xdr:from>
    <xdr:to>
      <xdr:col>1</xdr:col>
      <xdr:colOff>485775</xdr:colOff>
      <xdr:row>57</xdr:row>
      <xdr:rowOff>19820</xdr:rowOff>
    </xdr:to>
    <xdr:sp macro="" textlink="">
      <xdr:nvSpPr>
        <xdr:cNvPr id="143" name="円/楕円 142"/>
        <xdr:cNvSpPr/>
      </xdr:nvSpPr>
      <xdr:spPr>
        <a:xfrm>
          <a:off x="1079500" y="969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10947</xdr:rowOff>
    </xdr:from>
    <xdr:ext cx="534377" cy="259045"/>
    <xdr:sp macro="" textlink="">
      <xdr:nvSpPr>
        <xdr:cNvPr id="144" name="テキスト ボックス 143"/>
        <xdr:cNvSpPr txBox="1"/>
      </xdr:nvSpPr>
      <xdr:spPr>
        <a:xfrm>
          <a:off x="863111" y="9783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54,899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80/85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132,461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57" name="テキスト ボックス 156"/>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154622</xdr:rowOff>
    </xdr:from>
    <xdr:to>
      <xdr:col>6</xdr:col>
      <xdr:colOff>510540</xdr:colOff>
      <xdr:row>78</xdr:row>
      <xdr:rowOff>128651</xdr:rowOff>
    </xdr:to>
    <xdr:cxnSp macro="">
      <xdr:nvCxnSpPr>
        <xdr:cNvPr id="169" name="直線コネクタ 168"/>
        <xdr:cNvCxnSpPr/>
      </xdr:nvCxnSpPr>
      <xdr:spPr>
        <a:xfrm flipV="1">
          <a:off x="4633595" y="11984672"/>
          <a:ext cx="1270" cy="1517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132478</xdr:rowOff>
    </xdr:from>
    <xdr:ext cx="534377" cy="259045"/>
    <xdr:sp macro="" textlink="">
      <xdr:nvSpPr>
        <xdr:cNvPr id="170" name="民生費最小値テキスト"/>
        <xdr:cNvSpPr txBox="1"/>
      </xdr:nvSpPr>
      <xdr:spPr>
        <a:xfrm>
          <a:off x="4686300" y="1350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96,870</a:t>
          </a:r>
          <a:endParaRPr kumimoji="1" lang="ja-JP" altLang="en-US" sz="1000" b="1">
            <a:latin typeface="ＭＳ Ｐゴシック"/>
          </a:endParaRPr>
        </a:p>
      </xdr:txBody>
    </xdr:sp>
    <xdr:clientData/>
  </xdr:oneCellAnchor>
  <xdr:twoCellAnchor>
    <xdr:from>
      <xdr:col>6</xdr:col>
      <xdr:colOff>422275</xdr:colOff>
      <xdr:row>78</xdr:row>
      <xdr:rowOff>128651</xdr:rowOff>
    </xdr:from>
    <xdr:to>
      <xdr:col>6</xdr:col>
      <xdr:colOff>600075</xdr:colOff>
      <xdr:row>78</xdr:row>
      <xdr:rowOff>128651</xdr:rowOff>
    </xdr:to>
    <xdr:cxnSp macro="">
      <xdr:nvCxnSpPr>
        <xdr:cNvPr id="171" name="直線コネクタ 170"/>
        <xdr:cNvCxnSpPr/>
      </xdr:nvCxnSpPr>
      <xdr:spPr>
        <a:xfrm>
          <a:off x="4546600" y="13501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101299</xdr:rowOff>
    </xdr:from>
    <xdr:ext cx="599010" cy="259045"/>
    <xdr:sp macro="" textlink="">
      <xdr:nvSpPr>
        <xdr:cNvPr id="172" name="民生費最大値テキスト"/>
        <xdr:cNvSpPr txBox="1"/>
      </xdr:nvSpPr>
      <xdr:spPr>
        <a:xfrm>
          <a:off x="4686300" y="1175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216,325</a:t>
          </a:r>
          <a:endParaRPr kumimoji="1" lang="ja-JP" altLang="en-US" sz="1000" b="1">
            <a:latin typeface="ＭＳ Ｐゴシック"/>
          </a:endParaRPr>
        </a:p>
      </xdr:txBody>
    </xdr:sp>
    <xdr:clientData/>
  </xdr:oneCellAnchor>
  <xdr:twoCellAnchor>
    <xdr:from>
      <xdr:col>6</xdr:col>
      <xdr:colOff>422275</xdr:colOff>
      <xdr:row>69</xdr:row>
      <xdr:rowOff>154622</xdr:rowOff>
    </xdr:from>
    <xdr:to>
      <xdr:col>6</xdr:col>
      <xdr:colOff>600075</xdr:colOff>
      <xdr:row>69</xdr:row>
      <xdr:rowOff>154622</xdr:rowOff>
    </xdr:to>
    <xdr:cxnSp macro="">
      <xdr:nvCxnSpPr>
        <xdr:cNvPr id="173" name="直線コネクタ 172"/>
        <xdr:cNvCxnSpPr/>
      </xdr:nvCxnSpPr>
      <xdr:spPr>
        <a:xfrm>
          <a:off x="4546600" y="1198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131330</xdr:rowOff>
    </xdr:from>
    <xdr:to>
      <xdr:col>6</xdr:col>
      <xdr:colOff>511175</xdr:colOff>
      <xdr:row>78</xdr:row>
      <xdr:rowOff>49670</xdr:rowOff>
    </xdr:to>
    <xdr:cxnSp macro="">
      <xdr:nvCxnSpPr>
        <xdr:cNvPr id="174" name="直線コネクタ 173"/>
        <xdr:cNvCxnSpPr/>
      </xdr:nvCxnSpPr>
      <xdr:spPr>
        <a:xfrm flipV="1">
          <a:off x="3797300" y="13332980"/>
          <a:ext cx="838200" cy="89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20159</xdr:rowOff>
    </xdr:from>
    <xdr:ext cx="599010" cy="259045"/>
    <xdr:sp macro="" textlink="">
      <xdr:nvSpPr>
        <xdr:cNvPr id="175" name="民生費平均値テキスト"/>
        <xdr:cNvSpPr txBox="1"/>
      </xdr:nvSpPr>
      <xdr:spPr>
        <a:xfrm>
          <a:off x="4686300" y="127074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143,714</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168732</xdr:rowOff>
    </xdr:from>
    <xdr:to>
      <xdr:col>6</xdr:col>
      <xdr:colOff>561975</xdr:colOff>
      <xdr:row>75</xdr:row>
      <xdr:rowOff>98882</xdr:rowOff>
    </xdr:to>
    <xdr:sp macro="" textlink="">
      <xdr:nvSpPr>
        <xdr:cNvPr id="176" name="フローチャート : 判断 175"/>
        <xdr:cNvSpPr/>
      </xdr:nvSpPr>
      <xdr:spPr>
        <a:xfrm>
          <a:off x="4584700" y="1285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49670</xdr:rowOff>
    </xdr:from>
    <xdr:to>
      <xdr:col>5</xdr:col>
      <xdr:colOff>358775</xdr:colOff>
      <xdr:row>78</xdr:row>
      <xdr:rowOff>140855</xdr:rowOff>
    </xdr:to>
    <xdr:cxnSp macro="">
      <xdr:nvCxnSpPr>
        <xdr:cNvPr id="177" name="直線コネクタ 176"/>
        <xdr:cNvCxnSpPr/>
      </xdr:nvCxnSpPr>
      <xdr:spPr>
        <a:xfrm flipV="1">
          <a:off x="2908300" y="13422770"/>
          <a:ext cx="889000" cy="91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30785</xdr:rowOff>
    </xdr:from>
    <xdr:to>
      <xdr:col>5</xdr:col>
      <xdr:colOff>409575</xdr:colOff>
      <xdr:row>75</xdr:row>
      <xdr:rowOff>132385</xdr:rowOff>
    </xdr:to>
    <xdr:sp macro="" textlink="">
      <xdr:nvSpPr>
        <xdr:cNvPr id="178" name="フローチャート : 判断 177"/>
        <xdr:cNvSpPr/>
      </xdr:nvSpPr>
      <xdr:spPr>
        <a:xfrm>
          <a:off x="3746500" y="1288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148912</xdr:rowOff>
    </xdr:from>
    <xdr:ext cx="599010" cy="259045"/>
    <xdr:sp macro="" textlink="">
      <xdr:nvSpPr>
        <xdr:cNvPr id="179" name="テキスト ボックス 178"/>
        <xdr:cNvSpPr txBox="1"/>
      </xdr:nvSpPr>
      <xdr:spPr>
        <a:xfrm>
          <a:off x="3497794" y="12664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141,076</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140855</xdr:rowOff>
    </xdr:from>
    <xdr:to>
      <xdr:col>4</xdr:col>
      <xdr:colOff>155575</xdr:colOff>
      <xdr:row>79</xdr:row>
      <xdr:rowOff>37909</xdr:rowOff>
    </xdr:to>
    <xdr:cxnSp macro="">
      <xdr:nvCxnSpPr>
        <xdr:cNvPr id="180" name="直線コネクタ 179"/>
        <xdr:cNvCxnSpPr/>
      </xdr:nvCxnSpPr>
      <xdr:spPr>
        <a:xfrm flipV="1">
          <a:off x="2019300" y="13513955"/>
          <a:ext cx="889000" cy="68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74</xdr:row>
      <xdr:rowOff>162281</xdr:rowOff>
    </xdr:from>
    <xdr:to>
      <xdr:col>4</xdr:col>
      <xdr:colOff>206375</xdr:colOff>
      <xdr:row>75</xdr:row>
      <xdr:rowOff>92431</xdr:rowOff>
    </xdr:to>
    <xdr:sp macro="" textlink="">
      <xdr:nvSpPr>
        <xdr:cNvPr id="181" name="フローチャート : 判断 180"/>
        <xdr:cNvSpPr/>
      </xdr:nvSpPr>
      <xdr:spPr>
        <a:xfrm>
          <a:off x="2857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108958</xdr:rowOff>
    </xdr:from>
    <xdr:ext cx="599010" cy="259045"/>
    <xdr:sp macro="" textlink="">
      <xdr:nvSpPr>
        <xdr:cNvPr id="182" name="テキスト ボックス 181"/>
        <xdr:cNvSpPr txBox="1"/>
      </xdr:nvSpPr>
      <xdr:spPr>
        <a:xfrm>
          <a:off x="2608794" y="1262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37909</xdr:rowOff>
    </xdr:from>
    <xdr:to>
      <xdr:col>2</xdr:col>
      <xdr:colOff>638175</xdr:colOff>
      <xdr:row>79</xdr:row>
      <xdr:rowOff>68211</xdr:rowOff>
    </xdr:to>
    <xdr:cxnSp macro="">
      <xdr:nvCxnSpPr>
        <xdr:cNvPr id="183" name="直線コネクタ 182"/>
        <xdr:cNvCxnSpPr/>
      </xdr:nvCxnSpPr>
      <xdr:spPr>
        <a:xfrm flipV="1">
          <a:off x="1130300" y="13582459"/>
          <a:ext cx="889000" cy="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74613</xdr:rowOff>
    </xdr:from>
    <xdr:to>
      <xdr:col>3</xdr:col>
      <xdr:colOff>3175</xdr:colOff>
      <xdr:row>76</xdr:row>
      <xdr:rowOff>4763</xdr:rowOff>
    </xdr:to>
    <xdr:sp macro="" textlink="">
      <xdr:nvSpPr>
        <xdr:cNvPr id="184" name="フローチャート : 判断 183"/>
        <xdr:cNvSpPr/>
      </xdr:nvSpPr>
      <xdr:spPr>
        <a:xfrm>
          <a:off x="1968500" y="1293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21290</xdr:rowOff>
    </xdr:from>
    <xdr:ext cx="599010" cy="259045"/>
    <xdr:sp macro="" textlink="">
      <xdr:nvSpPr>
        <xdr:cNvPr id="185" name="テキスト ボックス 184"/>
        <xdr:cNvSpPr txBox="1"/>
      </xdr:nvSpPr>
      <xdr:spPr>
        <a:xfrm>
          <a:off x="1719794" y="12708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145186</xdr:rowOff>
    </xdr:from>
    <xdr:to>
      <xdr:col>1</xdr:col>
      <xdr:colOff>485775</xdr:colOff>
      <xdr:row>76</xdr:row>
      <xdr:rowOff>75336</xdr:rowOff>
    </xdr:to>
    <xdr:sp macro="" textlink="">
      <xdr:nvSpPr>
        <xdr:cNvPr id="186" name="フローチャート : 判断 185"/>
        <xdr:cNvSpPr/>
      </xdr:nvSpPr>
      <xdr:spPr>
        <a:xfrm>
          <a:off x="1079500" y="1300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91863</xdr:rowOff>
    </xdr:from>
    <xdr:ext cx="599010" cy="259045"/>
    <xdr:sp macro="" textlink="">
      <xdr:nvSpPr>
        <xdr:cNvPr id="187" name="テキスト ボックス 186"/>
        <xdr:cNvSpPr txBox="1"/>
      </xdr:nvSpPr>
      <xdr:spPr>
        <a:xfrm>
          <a:off x="830794" y="12779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80530</xdr:rowOff>
    </xdr:from>
    <xdr:to>
      <xdr:col>6</xdr:col>
      <xdr:colOff>561975</xdr:colOff>
      <xdr:row>78</xdr:row>
      <xdr:rowOff>10680</xdr:rowOff>
    </xdr:to>
    <xdr:sp macro="" textlink="">
      <xdr:nvSpPr>
        <xdr:cNvPr id="193" name="円/楕円 192"/>
        <xdr:cNvSpPr/>
      </xdr:nvSpPr>
      <xdr:spPr>
        <a:xfrm>
          <a:off x="4584700" y="1328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58957</xdr:rowOff>
    </xdr:from>
    <xdr:ext cx="599010" cy="259045"/>
    <xdr:sp macro="" textlink="">
      <xdr:nvSpPr>
        <xdr:cNvPr id="194" name="民生費該当値テキスト"/>
        <xdr:cNvSpPr txBox="1"/>
      </xdr:nvSpPr>
      <xdr:spPr>
        <a:xfrm>
          <a:off x="4686300" y="13260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110,159</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170320</xdr:rowOff>
    </xdr:from>
    <xdr:to>
      <xdr:col>5</xdr:col>
      <xdr:colOff>409575</xdr:colOff>
      <xdr:row>78</xdr:row>
      <xdr:rowOff>100470</xdr:rowOff>
    </xdr:to>
    <xdr:sp macro="" textlink="">
      <xdr:nvSpPr>
        <xdr:cNvPr id="195" name="円/楕円 194"/>
        <xdr:cNvSpPr/>
      </xdr:nvSpPr>
      <xdr:spPr>
        <a:xfrm>
          <a:off x="3746500" y="133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91597</xdr:rowOff>
    </xdr:from>
    <xdr:ext cx="599010" cy="259045"/>
    <xdr:sp macro="" textlink="">
      <xdr:nvSpPr>
        <xdr:cNvPr id="196" name="テキスト ボックス 195"/>
        <xdr:cNvSpPr txBox="1"/>
      </xdr:nvSpPr>
      <xdr:spPr>
        <a:xfrm>
          <a:off x="3497794" y="13464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103,089</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90055</xdr:rowOff>
    </xdr:from>
    <xdr:to>
      <xdr:col>4</xdr:col>
      <xdr:colOff>206375</xdr:colOff>
      <xdr:row>79</xdr:row>
      <xdr:rowOff>20205</xdr:rowOff>
    </xdr:to>
    <xdr:sp macro="" textlink="">
      <xdr:nvSpPr>
        <xdr:cNvPr id="197" name="円/楕円 196"/>
        <xdr:cNvSpPr/>
      </xdr:nvSpPr>
      <xdr:spPr>
        <a:xfrm>
          <a:off x="2857500" y="1346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79</xdr:row>
      <xdr:rowOff>11332</xdr:rowOff>
    </xdr:from>
    <xdr:ext cx="534377" cy="259045"/>
    <xdr:sp macro="" textlink="">
      <xdr:nvSpPr>
        <xdr:cNvPr id="198" name="テキスト ボックス 197"/>
        <xdr:cNvSpPr txBox="1"/>
      </xdr:nvSpPr>
      <xdr:spPr>
        <a:xfrm>
          <a:off x="2641111" y="1355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95,909</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158559</xdr:rowOff>
    </xdr:from>
    <xdr:to>
      <xdr:col>3</xdr:col>
      <xdr:colOff>3175</xdr:colOff>
      <xdr:row>79</xdr:row>
      <xdr:rowOff>88709</xdr:rowOff>
    </xdr:to>
    <xdr:sp macro="" textlink="">
      <xdr:nvSpPr>
        <xdr:cNvPr id="199" name="円/楕円 198"/>
        <xdr:cNvSpPr/>
      </xdr:nvSpPr>
      <xdr:spPr>
        <a:xfrm>
          <a:off x="1968500" y="13531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79</xdr:row>
      <xdr:rowOff>79836</xdr:rowOff>
    </xdr:from>
    <xdr:ext cx="534377" cy="259045"/>
    <xdr:sp macro="" textlink="">
      <xdr:nvSpPr>
        <xdr:cNvPr id="200" name="テキスト ボックス 199"/>
        <xdr:cNvSpPr txBox="1"/>
      </xdr:nvSpPr>
      <xdr:spPr>
        <a:xfrm>
          <a:off x="1752111" y="13624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90,515</a:t>
          </a:r>
          <a:endParaRPr kumimoji="1" lang="ja-JP" altLang="en-US" sz="1000" b="1">
            <a:solidFill>
              <a:srgbClr val="FF0000"/>
            </a:solidFill>
            <a:latin typeface="ＭＳ Ｐゴシック"/>
          </a:endParaRPr>
        </a:p>
      </xdr:txBody>
    </xdr:sp>
    <xdr:clientData/>
  </xdr:oneCellAnchor>
  <xdr:twoCellAnchor>
    <xdr:from>
      <xdr:col>1</xdr:col>
      <xdr:colOff>384175</xdr:colOff>
      <xdr:row>79</xdr:row>
      <xdr:rowOff>17411</xdr:rowOff>
    </xdr:from>
    <xdr:to>
      <xdr:col>1</xdr:col>
      <xdr:colOff>485775</xdr:colOff>
      <xdr:row>79</xdr:row>
      <xdr:rowOff>119011</xdr:rowOff>
    </xdr:to>
    <xdr:sp macro="" textlink="">
      <xdr:nvSpPr>
        <xdr:cNvPr id="201" name="円/楕円 200"/>
        <xdr:cNvSpPr/>
      </xdr:nvSpPr>
      <xdr:spPr>
        <a:xfrm>
          <a:off x="1079500" y="1356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79</xdr:row>
      <xdr:rowOff>110138</xdr:rowOff>
    </xdr:from>
    <xdr:ext cx="534377" cy="259045"/>
    <xdr:sp macro="" textlink="">
      <xdr:nvSpPr>
        <xdr:cNvPr id="202" name="テキスト ボックス 201"/>
        <xdr:cNvSpPr txBox="1"/>
      </xdr:nvSpPr>
      <xdr:spPr>
        <a:xfrm>
          <a:off x="863111" y="1365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88,129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67/85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34,016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95828</xdr:rowOff>
    </xdr:from>
    <xdr:to>
      <xdr:col>6</xdr:col>
      <xdr:colOff>510540</xdr:colOff>
      <xdr:row>99</xdr:row>
      <xdr:rowOff>89751</xdr:rowOff>
    </xdr:to>
    <xdr:cxnSp macro="">
      <xdr:nvCxnSpPr>
        <xdr:cNvPr id="227" name="直線コネクタ 226"/>
        <xdr:cNvCxnSpPr/>
      </xdr:nvCxnSpPr>
      <xdr:spPr>
        <a:xfrm flipV="1">
          <a:off x="4633595" y="15697778"/>
          <a:ext cx="1270" cy="1365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93578</xdr:rowOff>
    </xdr:from>
    <xdr:ext cx="534377" cy="259045"/>
    <xdr:sp macro="" textlink="">
      <xdr:nvSpPr>
        <xdr:cNvPr id="228" name="衛生費最小値テキスト"/>
        <xdr:cNvSpPr txBox="1"/>
      </xdr:nvSpPr>
      <xdr:spPr>
        <a:xfrm>
          <a:off x="4686300" y="17067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17,622</a:t>
          </a:r>
          <a:endParaRPr kumimoji="1" lang="ja-JP" altLang="en-US" sz="1000" b="1">
            <a:latin typeface="ＭＳ Ｐゴシック"/>
          </a:endParaRPr>
        </a:p>
      </xdr:txBody>
    </xdr:sp>
    <xdr:clientData/>
  </xdr:oneCellAnchor>
  <xdr:twoCellAnchor>
    <xdr:from>
      <xdr:col>6</xdr:col>
      <xdr:colOff>422275</xdr:colOff>
      <xdr:row>99</xdr:row>
      <xdr:rowOff>89751</xdr:rowOff>
    </xdr:from>
    <xdr:to>
      <xdr:col>6</xdr:col>
      <xdr:colOff>600075</xdr:colOff>
      <xdr:row>99</xdr:row>
      <xdr:rowOff>89751</xdr:rowOff>
    </xdr:to>
    <xdr:cxnSp macro="">
      <xdr:nvCxnSpPr>
        <xdr:cNvPr id="229" name="直線コネクタ 228"/>
        <xdr:cNvCxnSpPr/>
      </xdr:nvCxnSpPr>
      <xdr:spPr>
        <a:xfrm>
          <a:off x="4546600" y="17063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42505</xdr:rowOff>
    </xdr:from>
    <xdr:ext cx="534377" cy="259045"/>
    <xdr:sp macro="" textlink="">
      <xdr:nvSpPr>
        <xdr:cNvPr id="230" name="衛生費最大値テキスト"/>
        <xdr:cNvSpPr txBox="1"/>
      </xdr:nvSpPr>
      <xdr:spPr>
        <a:xfrm>
          <a:off x="4686300" y="1547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89,303</a:t>
          </a:r>
          <a:endParaRPr kumimoji="1" lang="ja-JP" altLang="en-US" sz="1000" b="1">
            <a:latin typeface="ＭＳ Ｐゴシック"/>
          </a:endParaRPr>
        </a:p>
      </xdr:txBody>
    </xdr:sp>
    <xdr:clientData/>
  </xdr:oneCellAnchor>
  <xdr:twoCellAnchor>
    <xdr:from>
      <xdr:col>6</xdr:col>
      <xdr:colOff>422275</xdr:colOff>
      <xdr:row>91</xdr:row>
      <xdr:rowOff>95828</xdr:rowOff>
    </xdr:from>
    <xdr:to>
      <xdr:col>6</xdr:col>
      <xdr:colOff>600075</xdr:colOff>
      <xdr:row>91</xdr:row>
      <xdr:rowOff>95828</xdr:rowOff>
    </xdr:to>
    <xdr:cxnSp macro="">
      <xdr:nvCxnSpPr>
        <xdr:cNvPr id="231" name="直線コネクタ 230"/>
        <xdr:cNvCxnSpPr/>
      </xdr:nvCxnSpPr>
      <xdr:spPr>
        <a:xfrm>
          <a:off x="4546600" y="15697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153264</xdr:rowOff>
    </xdr:from>
    <xdr:to>
      <xdr:col>6</xdr:col>
      <xdr:colOff>511175</xdr:colOff>
      <xdr:row>98</xdr:row>
      <xdr:rowOff>155835</xdr:rowOff>
    </xdr:to>
    <xdr:cxnSp macro="">
      <xdr:nvCxnSpPr>
        <xdr:cNvPr id="232" name="直線コネクタ 231"/>
        <xdr:cNvCxnSpPr/>
      </xdr:nvCxnSpPr>
      <xdr:spPr>
        <a:xfrm flipV="1">
          <a:off x="3797300" y="16955364"/>
          <a:ext cx="838200" cy="2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102747</xdr:rowOff>
    </xdr:from>
    <xdr:ext cx="534377" cy="259045"/>
    <xdr:sp macro="" textlink="">
      <xdr:nvSpPr>
        <xdr:cNvPr id="233" name="衛生費平均値テキスト"/>
        <xdr:cNvSpPr txBox="1"/>
      </xdr:nvSpPr>
      <xdr:spPr>
        <a:xfrm>
          <a:off x="4686300" y="16561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33,474</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79870</xdr:rowOff>
    </xdr:from>
    <xdr:to>
      <xdr:col>6</xdr:col>
      <xdr:colOff>561975</xdr:colOff>
      <xdr:row>98</xdr:row>
      <xdr:rowOff>10020</xdr:rowOff>
    </xdr:to>
    <xdr:sp macro="" textlink="">
      <xdr:nvSpPr>
        <xdr:cNvPr id="234" name="フローチャート : 判断 233"/>
        <xdr:cNvSpPr/>
      </xdr:nvSpPr>
      <xdr:spPr>
        <a:xfrm>
          <a:off x="4584700" y="167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93104</xdr:rowOff>
    </xdr:from>
    <xdr:to>
      <xdr:col>5</xdr:col>
      <xdr:colOff>358775</xdr:colOff>
      <xdr:row>98</xdr:row>
      <xdr:rowOff>155835</xdr:rowOff>
    </xdr:to>
    <xdr:cxnSp macro="">
      <xdr:nvCxnSpPr>
        <xdr:cNvPr id="235" name="直線コネクタ 234"/>
        <xdr:cNvCxnSpPr/>
      </xdr:nvCxnSpPr>
      <xdr:spPr>
        <a:xfrm>
          <a:off x="2908300" y="16895204"/>
          <a:ext cx="889000" cy="6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116866</xdr:rowOff>
    </xdr:from>
    <xdr:to>
      <xdr:col>5</xdr:col>
      <xdr:colOff>409575</xdr:colOff>
      <xdr:row>98</xdr:row>
      <xdr:rowOff>47016</xdr:rowOff>
    </xdr:to>
    <xdr:sp macro="" textlink="">
      <xdr:nvSpPr>
        <xdr:cNvPr id="236" name="フローチャート : 判断 235"/>
        <xdr:cNvSpPr/>
      </xdr:nvSpPr>
      <xdr:spPr>
        <a:xfrm>
          <a:off x="3746500" y="167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63543</xdr:rowOff>
    </xdr:from>
    <xdr:ext cx="534377" cy="259045"/>
    <xdr:sp macro="" textlink="">
      <xdr:nvSpPr>
        <xdr:cNvPr id="237" name="テキスト ボックス 236"/>
        <xdr:cNvSpPr txBox="1"/>
      </xdr:nvSpPr>
      <xdr:spPr>
        <a:xfrm>
          <a:off x="3530111" y="16522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31,532</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28124</xdr:rowOff>
    </xdr:from>
    <xdr:to>
      <xdr:col>4</xdr:col>
      <xdr:colOff>155575</xdr:colOff>
      <xdr:row>98</xdr:row>
      <xdr:rowOff>93104</xdr:rowOff>
    </xdr:to>
    <xdr:cxnSp macro="">
      <xdr:nvCxnSpPr>
        <xdr:cNvPr id="238" name="直線コネクタ 237"/>
        <xdr:cNvCxnSpPr/>
      </xdr:nvCxnSpPr>
      <xdr:spPr>
        <a:xfrm>
          <a:off x="2019300" y="16658774"/>
          <a:ext cx="889000" cy="236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17405</xdr:rowOff>
    </xdr:from>
    <xdr:to>
      <xdr:col>4</xdr:col>
      <xdr:colOff>206375</xdr:colOff>
      <xdr:row>97</xdr:row>
      <xdr:rowOff>119005</xdr:rowOff>
    </xdr:to>
    <xdr:sp macro="" textlink="">
      <xdr:nvSpPr>
        <xdr:cNvPr id="239" name="フローチャート : 判断 238"/>
        <xdr:cNvSpPr/>
      </xdr:nvSpPr>
      <xdr:spPr>
        <a:xfrm>
          <a:off x="2857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135532</xdr:rowOff>
    </xdr:from>
    <xdr:ext cx="534377" cy="259045"/>
    <xdr:sp macro="" textlink="">
      <xdr:nvSpPr>
        <xdr:cNvPr id="240" name="テキスト ボックス 239"/>
        <xdr:cNvSpPr txBox="1"/>
      </xdr:nvSpPr>
      <xdr:spPr>
        <a:xfrm>
          <a:off x="2641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28124</xdr:rowOff>
    </xdr:from>
    <xdr:to>
      <xdr:col>2</xdr:col>
      <xdr:colOff>638175</xdr:colOff>
      <xdr:row>97</xdr:row>
      <xdr:rowOff>154636</xdr:rowOff>
    </xdr:to>
    <xdr:cxnSp macro="">
      <xdr:nvCxnSpPr>
        <xdr:cNvPr id="241" name="直線コネクタ 240"/>
        <xdr:cNvCxnSpPr/>
      </xdr:nvCxnSpPr>
      <xdr:spPr>
        <a:xfrm flipV="1">
          <a:off x="1130300" y="16658774"/>
          <a:ext cx="889000" cy="126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170644</xdr:rowOff>
    </xdr:from>
    <xdr:to>
      <xdr:col>3</xdr:col>
      <xdr:colOff>3175</xdr:colOff>
      <xdr:row>97</xdr:row>
      <xdr:rowOff>100794</xdr:rowOff>
    </xdr:to>
    <xdr:sp macro="" textlink="">
      <xdr:nvSpPr>
        <xdr:cNvPr id="242" name="フローチャート : 判断 241"/>
        <xdr:cNvSpPr/>
      </xdr:nvSpPr>
      <xdr:spPr>
        <a:xfrm>
          <a:off x="1968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91921</xdr:rowOff>
    </xdr:from>
    <xdr:ext cx="534377" cy="259045"/>
    <xdr:sp macro="" textlink="">
      <xdr:nvSpPr>
        <xdr:cNvPr id="243" name="テキスト ボックス 242"/>
        <xdr:cNvSpPr txBox="1"/>
      </xdr:nvSpPr>
      <xdr:spPr>
        <a:xfrm>
          <a:off x="1752111" y="1672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35294</xdr:rowOff>
    </xdr:from>
    <xdr:to>
      <xdr:col>1</xdr:col>
      <xdr:colOff>485775</xdr:colOff>
      <xdr:row>97</xdr:row>
      <xdr:rowOff>136894</xdr:rowOff>
    </xdr:to>
    <xdr:sp macro="" textlink="">
      <xdr:nvSpPr>
        <xdr:cNvPr id="244" name="フローチャート : 判断 243"/>
        <xdr:cNvSpPr/>
      </xdr:nvSpPr>
      <xdr:spPr>
        <a:xfrm>
          <a:off x="1079500" y="166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153421</xdr:rowOff>
    </xdr:from>
    <xdr:ext cx="534377" cy="259045"/>
    <xdr:sp macro="" textlink="">
      <xdr:nvSpPr>
        <xdr:cNvPr id="245" name="テキスト ボックス 244"/>
        <xdr:cNvSpPr txBox="1"/>
      </xdr:nvSpPr>
      <xdr:spPr>
        <a:xfrm>
          <a:off x="863111" y="1644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102464</xdr:rowOff>
    </xdr:from>
    <xdr:to>
      <xdr:col>6</xdr:col>
      <xdr:colOff>561975</xdr:colOff>
      <xdr:row>99</xdr:row>
      <xdr:rowOff>32614</xdr:rowOff>
    </xdr:to>
    <xdr:sp macro="" textlink="">
      <xdr:nvSpPr>
        <xdr:cNvPr id="251" name="円/楕円 250"/>
        <xdr:cNvSpPr/>
      </xdr:nvSpPr>
      <xdr:spPr>
        <a:xfrm>
          <a:off x="4584700" y="16904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17391</xdr:rowOff>
    </xdr:from>
    <xdr:ext cx="534377" cy="259045"/>
    <xdr:sp macro="" textlink="">
      <xdr:nvSpPr>
        <xdr:cNvPr id="252" name="衛生費該当値テキスト"/>
        <xdr:cNvSpPr txBox="1"/>
      </xdr:nvSpPr>
      <xdr:spPr>
        <a:xfrm>
          <a:off x="4686300" y="16819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23,288</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105035</xdr:rowOff>
    </xdr:from>
    <xdr:to>
      <xdr:col>5</xdr:col>
      <xdr:colOff>409575</xdr:colOff>
      <xdr:row>99</xdr:row>
      <xdr:rowOff>35185</xdr:rowOff>
    </xdr:to>
    <xdr:sp macro="" textlink="">
      <xdr:nvSpPr>
        <xdr:cNvPr id="253" name="円/楕円 252"/>
        <xdr:cNvSpPr/>
      </xdr:nvSpPr>
      <xdr:spPr>
        <a:xfrm>
          <a:off x="3746500" y="1690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26312</xdr:rowOff>
    </xdr:from>
    <xdr:ext cx="534377" cy="259045"/>
    <xdr:sp macro="" textlink="">
      <xdr:nvSpPr>
        <xdr:cNvPr id="254" name="テキスト ボックス 253"/>
        <xdr:cNvSpPr txBox="1"/>
      </xdr:nvSpPr>
      <xdr:spPr>
        <a:xfrm>
          <a:off x="3530111" y="16999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23,153</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42304</xdr:rowOff>
    </xdr:from>
    <xdr:to>
      <xdr:col>4</xdr:col>
      <xdr:colOff>206375</xdr:colOff>
      <xdr:row>98</xdr:row>
      <xdr:rowOff>143904</xdr:rowOff>
    </xdr:to>
    <xdr:sp macro="" textlink="">
      <xdr:nvSpPr>
        <xdr:cNvPr id="255" name="円/楕円 254"/>
        <xdr:cNvSpPr/>
      </xdr:nvSpPr>
      <xdr:spPr>
        <a:xfrm>
          <a:off x="2857500" y="1684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135031</xdr:rowOff>
    </xdr:from>
    <xdr:ext cx="534377" cy="259045"/>
    <xdr:sp macro="" textlink="">
      <xdr:nvSpPr>
        <xdr:cNvPr id="256" name="テキスト ボックス 255"/>
        <xdr:cNvSpPr txBox="1"/>
      </xdr:nvSpPr>
      <xdr:spPr>
        <a:xfrm>
          <a:off x="2641111" y="16937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26,446</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148774</xdr:rowOff>
    </xdr:from>
    <xdr:to>
      <xdr:col>3</xdr:col>
      <xdr:colOff>3175</xdr:colOff>
      <xdr:row>97</xdr:row>
      <xdr:rowOff>78924</xdr:rowOff>
    </xdr:to>
    <xdr:sp macro="" textlink="">
      <xdr:nvSpPr>
        <xdr:cNvPr id="257" name="円/楕円 256"/>
        <xdr:cNvSpPr/>
      </xdr:nvSpPr>
      <xdr:spPr>
        <a:xfrm>
          <a:off x="1968500" y="1660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95451</xdr:rowOff>
    </xdr:from>
    <xdr:ext cx="534377" cy="259045"/>
    <xdr:sp macro="" textlink="">
      <xdr:nvSpPr>
        <xdr:cNvPr id="258" name="テキスト ボックス 257"/>
        <xdr:cNvSpPr txBox="1"/>
      </xdr:nvSpPr>
      <xdr:spPr>
        <a:xfrm>
          <a:off x="1752111" y="1638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38,857</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103836</xdr:rowOff>
    </xdr:from>
    <xdr:to>
      <xdr:col>1</xdr:col>
      <xdr:colOff>485775</xdr:colOff>
      <xdr:row>98</xdr:row>
      <xdr:rowOff>33986</xdr:rowOff>
    </xdr:to>
    <xdr:sp macro="" textlink="">
      <xdr:nvSpPr>
        <xdr:cNvPr id="259" name="円/楕円 258"/>
        <xdr:cNvSpPr/>
      </xdr:nvSpPr>
      <xdr:spPr>
        <a:xfrm>
          <a:off x="1079500" y="16734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25113</xdr:rowOff>
    </xdr:from>
    <xdr:ext cx="534377" cy="259045"/>
    <xdr:sp macro="" textlink="">
      <xdr:nvSpPr>
        <xdr:cNvPr id="260" name="テキスト ボックス 259"/>
        <xdr:cNvSpPr txBox="1"/>
      </xdr:nvSpPr>
      <xdr:spPr>
        <a:xfrm>
          <a:off x="863111" y="1682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32,216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6" name="テキスト ボックス 27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8" name="テキスト ボックス 27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0" name="テキスト ボックス 279"/>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2" name="テキスト ボックス 28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90932</xdr:rowOff>
    </xdr:from>
    <xdr:to>
      <xdr:col>15</xdr:col>
      <xdr:colOff>180340</xdr:colOff>
      <xdr:row>39</xdr:row>
      <xdr:rowOff>44450</xdr:rowOff>
    </xdr:to>
    <xdr:cxnSp macro="">
      <xdr:nvCxnSpPr>
        <xdr:cNvPr id="284" name="直線コネクタ 283"/>
        <xdr:cNvCxnSpPr/>
      </xdr:nvCxnSpPr>
      <xdr:spPr>
        <a:xfrm flipV="1">
          <a:off x="10475595" y="5405882"/>
          <a:ext cx="1270" cy="1325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5"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6" name="直線コネクタ 285"/>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37609</xdr:rowOff>
    </xdr:from>
    <xdr:ext cx="469744" cy="259045"/>
    <xdr:sp macro="" textlink="">
      <xdr:nvSpPr>
        <xdr:cNvPr id="287" name="労働費最大値テキスト"/>
        <xdr:cNvSpPr txBox="1"/>
      </xdr:nvSpPr>
      <xdr:spPr>
        <a:xfrm>
          <a:off x="10528300" y="518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3,478</a:t>
          </a:r>
          <a:endParaRPr kumimoji="1" lang="ja-JP" altLang="en-US" sz="1000" b="1">
            <a:latin typeface="ＭＳ Ｐゴシック"/>
          </a:endParaRPr>
        </a:p>
      </xdr:txBody>
    </xdr:sp>
    <xdr:clientData/>
  </xdr:oneCellAnchor>
  <xdr:twoCellAnchor>
    <xdr:from>
      <xdr:col>15</xdr:col>
      <xdr:colOff>92075</xdr:colOff>
      <xdr:row>31</xdr:row>
      <xdr:rowOff>90932</xdr:rowOff>
    </xdr:from>
    <xdr:to>
      <xdr:col>15</xdr:col>
      <xdr:colOff>269875</xdr:colOff>
      <xdr:row>31</xdr:row>
      <xdr:rowOff>90932</xdr:rowOff>
    </xdr:to>
    <xdr:cxnSp macro="">
      <xdr:nvCxnSpPr>
        <xdr:cNvPr id="288" name="直線コネクタ 287"/>
        <xdr:cNvCxnSpPr/>
      </xdr:nvCxnSpPr>
      <xdr:spPr>
        <a:xfrm>
          <a:off x="10388600" y="5405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89" name="直線コネクタ 288"/>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95394</xdr:rowOff>
    </xdr:from>
    <xdr:ext cx="378565" cy="259045"/>
    <xdr:sp macro="" textlink="">
      <xdr:nvSpPr>
        <xdr:cNvPr id="290" name="労働費平均値テキスト"/>
        <xdr:cNvSpPr txBox="1"/>
      </xdr:nvSpPr>
      <xdr:spPr>
        <a:xfrm>
          <a:off x="10528300" y="62675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72517</xdr:rowOff>
    </xdr:from>
    <xdr:to>
      <xdr:col>15</xdr:col>
      <xdr:colOff>231775</xdr:colOff>
      <xdr:row>38</xdr:row>
      <xdr:rowOff>2667</xdr:rowOff>
    </xdr:to>
    <xdr:sp macro="" textlink="">
      <xdr:nvSpPr>
        <xdr:cNvPr id="291" name="フローチャート : 判断 290"/>
        <xdr:cNvSpPr/>
      </xdr:nvSpPr>
      <xdr:spPr>
        <a:xfrm>
          <a:off x="104267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92" name="直線コネクタ 291"/>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67945</xdr:rowOff>
    </xdr:from>
    <xdr:to>
      <xdr:col>14</xdr:col>
      <xdr:colOff>79375</xdr:colOff>
      <xdr:row>37</xdr:row>
      <xdr:rowOff>169545</xdr:rowOff>
    </xdr:to>
    <xdr:sp macro="" textlink="">
      <xdr:nvSpPr>
        <xdr:cNvPr id="293" name="フローチャート : 判断 292"/>
        <xdr:cNvSpPr/>
      </xdr:nvSpPr>
      <xdr:spPr>
        <a:xfrm>
          <a:off x="9588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14622</xdr:rowOff>
    </xdr:from>
    <xdr:ext cx="378565" cy="259045"/>
    <xdr:sp macro="" textlink="">
      <xdr:nvSpPr>
        <xdr:cNvPr id="294" name="テキスト ボックス 293"/>
        <xdr:cNvSpPr txBox="1"/>
      </xdr:nvSpPr>
      <xdr:spPr>
        <a:xfrm>
          <a:off x="9450017" y="6186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44450</xdr:rowOff>
    </xdr:from>
    <xdr:to>
      <xdr:col>12</xdr:col>
      <xdr:colOff>511175</xdr:colOff>
      <xdr:row>39</xdr:row>
      <xdr:rowOff>44450</xdr:rowOff>
    </xdr:to>
    <xdr:cxnSp macro="">
      <xdr:nvCxnSpPr>
        <xdr:cNvPr id="295" name="直線コネクタ 294"/>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36322</xdr:rowOff>
    </xdr:from>
    <xdr:to>
      <xdr:col>12</xdr:col>
      <xdr:colOff>561975</xdr:colOff>
      <xdr:row>36</xdr:row>
      <xdr:rowOff>137922</xdr:rowOff>
    </xdr:to>
    <xdr:sp macro="" textlink="">
      <xdr:nvSpPr>
        <xdr:cNvPr id="296" name="フローチャート : 判断 295"/>
        <xdr:cNvSpPr/>
      </xdr:nvSpPr>
      <xdr:spPr>
        <a:xfrm>
          <a:off x="8699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154449</xdr:rowOff>
    </xdr:from>
    <xdr:ext cx="469744" cy="259045"/>
    <xdr:sp macro="" textlink="">
      <xdr:nvSpPr>
        <xdr:cNvPr id="297" name="テキスト ボックス 296"/>
        <xdr:cNvSpPr txBox="1"/>
      </xdr:nvSpPr>
      <xdr:spPr>
        <a:xfrm>
          <a:off x="8515427" y="59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128270</xdr:rowOff>
    </xdr:from>
    <xdr:to>
      <xdr:col>11</xdr:col>
      <xdr:colOff>307975</xdr:colOff>
      <xdr:row>39</xdr:row>
      <xdr:rowOff>44450</xdr:rowOff>
    </xdr:to>
    <xdr:cxnSp macro="">
      <xdr:nvCxnSpPr>
        <xdr:cNvPr id="298" name="直線コネクタ 297"/>
        <xdr:cNvCxnSpPr/>
      </xdr:nvCxnSpPr>
      <xdr:spPr>
        <a:xfrm>
          <a:off x="6972300" y="664337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87757</xdr:rowOff>
    </xdr:from>
    <xdr:to>
      <xdr:col>11</xdr:col>
      <xdr:colOff>358775</xdr:colOff>
      <xdr:row>36</xdr:row>
      <xdr:rowOff>17907</xdr:rowOff>
    </xdr:to>
    <xdr:sp macro="" textlink="">
      <xdr:nvSpPr>
        <xdr:cNvPr id="299" name="フローチャート : 判断 298"/>
        <xdr:cNvSpPr/>
      </xdr:nvSpPr>
      <xdr:spPr>
        <a:xfrm>
          <a:off x="7810500" y="608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34434</xdr:rowOff>
    </xdr:from>
    <xdr:ext cx="469744" cy="259045"/>
    <xdr:sp macro="" textlink="">
      <xdr:nvSpPr>
        <xdr:cNvPr id="300" name="テキスト ボックス 299"/>
        <xdr:cNvSpPr txBox="1"/>
      </xdr:nvSpPr>
      <xdr:spPr>
        <a:xfrm>
          <a:off x="7626427" y="586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131191</xdr:rowOff>
    </xdr:from>
    <xdr:to>
      <xdr:col>10</xdr:col>
      <xdr:colOff>155575</xdr:colOff>
      <xdr:row>35</xdr:row>
      <xdr:rowOff>61341</xdr:rowOff>
    </xdr:to>
    <xdr:sp macro="" textlink="">
      <xdr:nvSpPr>
        <xdr:cNvPr id="301" name="フローチャート : 判断 300"/>
        <xdr:cNvSpPr/>
      </xdr:nvSpPr>
      <xdr:spPr>
        <a:xfrm>
          <a:off x="6921500" y="596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77868</xdr:rowOff>
    </xdr:from>
    <xdr:ext cx="469744" cy="259045"/>
    <xdr:sp macro="" textlink="">
      <xdr:nvSpPr>
        <xdr:cNvPr id="302" name="テキスト ボックス 301"/>
        <xdr:cNvSpPr txBox="1"/>
      </xdr:nvSpPr>
      <xdr:spPr>
        <a:xfrm>
          <a:off x="6737427" y="573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08" name="円/楕円 307"/>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09"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10" name="円/楕円 309"/>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1" name="テキスト ボックス 310"/>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12" name="円/楕円 311"/>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13" name="テキスト ボックス 312"/>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165100</xdr:rowOff>
    </xdr:from>
    <xdr:to>
      <xdr:col>11</xdr:col>
      <xdr:colOff>358775</xdr:colOff>
      <xdr:row>39</xdr:row>
      <xdr:rowOff>95250</xdr:rowOff>
    </xdr:to>
    <xdr:sp macro="" textlink="">
      <xdr:nvSpPr>
        <xdr:cNvPr id="314" name="円/楕円 313"/>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86377</xdr:rowOff>
    </xdr:from>
    <xdr:ext cx="249299" cy="259045"/>
    <xdr:sp macro="" textlink="">
      <xdr:nvSpPr>
        <xdr:cNvPr id="315" name="テキスト ボックス 314"/>
        <xdr:cNvSpPr txBox="1"/>
      </xdr:nvSpPr>
      <xdr:spPr>
        <a:xfrm>
          <a:off x="773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77470</xdr:rowOff>
    </xdr:from>
    <xdr:to>
      <xdr:col>10</xdr:col>
      <xdr:colOff>155575</xdr:colOff>
      <xdr:row>39</xdr:row>
      <xdr:rowOff>7620</xdr:rowOff>
    </xdr:to>
    <xdr:sp macro="" textlink="">
      <xdr:nvSpPr>
        <xdr:cNvPr id="316" name="円/楕円 315"/>
        <xdr:cNvSpPr/>
      </xdr:nvSpPr>
      <xdr:spPr>
        <a:xfrm>
          <a:off x="6921500" y="659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170197</xdr:rowOff>
    </xdr:from>
    <xdr:ext cx="378565" cy="259045"/>
    <xdr:sp macro="" textlink="">
      <xdr:nvSpPr>
        <xdr:cNvPr id="317" name="テキスト ボックス 316"/>
        <xdr:cNvSpPr txBox="1"/>
      </xdr:nvSpPr>
      <xdr:spPr>
        <a:xfrm>
          <a:off x="6783017" y="66852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1" name="テキスト ボックス 330"/>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3" name="テキスト ボックス 332"/>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35" name="テキスト ボックス 334"/>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7" name="テキスト ボックス 33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145415</xdr:rowOff>
    </xdr:from>
    <xdr:to>
      <xdr:col>15</xdr:col>
      <xdr:colOff>180340</xdr:colOff>
      <xdr:row>58</xdr:row>
      <xdr:rowOff>132087</xdr:rowOff>
    </xdr:to>
    <xdr:cxnSp macro="">
      <xdr:nvCxnSpPr>
        <xdr:cNvPr id="339" name="直線コネクタ 338"/>
        <xdr:cNvCxnSpPr/>
      </xdr:nvCxnSpPr>
      <xdr:spPr>
        <a:xfrm flipV="1">
          <a:off x="10475595" y="8717915"/>
          <a:ext cx="1270" cy="1358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135914</xdr:rowOff>
    </xdr:from>
    <xdr:ext cx="378565" cy="259045"/>
    <xdr:sp macro="" textlink="">
      <xdr:nvSpPr>
        <xdr:cNvPr id="340" name="農林水産業費最小値テキスト"/>
        <xdr:cNvSpPr txBox="1"/>
      </xdr:nvSpPr>
      <xdr:spPr>
        <a:xfrm>
          <a:off x="10528300" y="10080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a:t>
          </a:r>
          <a:endParaRPr kumimoji="1" lang="ja-JP" altLang="en-US" sz="1000" b="1">
            <a:latin typeface="ＭＳ Ｐゴシック"/>
          </a:endParaRPr>
        </a:p>
      </xdr:txBody>
    </xdr:sp>
    <xdr:clientData/>
  </xdr:oneCellAnchor>
  <xdr:twoCellAnchor>
    <xdr:from>
      <xdr:col>15</xdr:col>
      <xdr:colOff>92075</xdr:colOff>
      <xdr:row>58</xdr:row>
      <xdr:rowOff>132087</xdr:rowOff>
    </xdr:from>
    <xdr:to>
      <xdr:col>15</xdr:col>
      <xdr:colOff>269875</xdr:colOff>
      <xdr:row>58</xdr:row>
      <xdr:rowOff>132087</xdr:rowOff>
    </xdr:to>
    <xdr:cxnSp macro="">
      <xdr:nvCxnSpPr>
        <xdr:cNvPr id="341" name="直線コネクタ 340"/>
        <xdr:cNvCxnSpPr/>
      </xdr:nvCxnSpPr>
      <xdr:spPr>
        <a:xfrm>
          <a:off x="10388600" y="10076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92092</xdr:rowOff>
    </xdr:from>
    <xdr:ext cx="534377" cy="259045"/>
    <xdr:sp macro="" textlink="">
      <xdr:nvSpPr>
        <xdr:cNvPr id="342" name="農林水産業費最大値テキスト"/>
        <xdr:cNvSpPr txBox="1"/>
      </xdr:nvSpPr>
      <xdr:spPr>
        <a:xfrm>
          <a:off x="10528300" y="8493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59,750</a:t>
          </a:r>
          <a:endParaRPr kumimoji="1" lang="ja-JP" altLang="en-US" sz="1000" b="1">
            <a:latin typeface="ＭＳ Ｐゴシック"/>
          </a:endParaRPr>
        </a:p>
      </xdr:txBody>
    </xdr:sp>
    <xdr:clientData/>
  </xdr:oneCellAnchor>
  <xdr:twoCellAnchor>
    <xdr:from>
      <xdr:col>15</xdr:col>
      <xdr:colOff>92075</xdr:colOff>
      <xdr:row>50</xdr:row>
      <xdr:rowOff>145415</xdr:rowOff>
    </xdr:from>
    <xdr:to>
      <xdr:col>15</xdr:col>
      <xdr:colOff>269875</xdr:colOff>
      <xdr:row>50</xdr:row>
      <xdr:rowOff>145415</xdr:rowOff>
    </xdr:to>
    <xdr:cxnSp macro="">
      <xdr:nvCxnSpPr>
        <xdr:cNvPr id="343" name="直線コネクタ 342"/>
        <xdr:cNvCxnSpPr/>
      </xdr:nvCxnSpPr>
      <xdr:spPr>
        <a:xfrm>
          <a:off x="10388600" y="871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81384</xdr:rowOff>
    </xdr:from>
    <xdr:to>
      <xdr:col>15</xdr:col>
      <xdr:colOff>180975</xdr:colOff>
      <xdr:row>58</xdr:row>
      <xdr:rowOff>97958</xdr:rowOff>
    </xdr:to>
    <xdr:cxnSp macro="">
      <xdr:nvCxnSpPr>
        <xdr:cNvPr id="344" name="直線コネクタ 343"/>
        <xdr:cNvCxnSpPr/>
      </xdr:nvCxnSpPr>
      <xdr:spPr>
        <a:xfrm>
          <a:off x="9639300" y="10025484"/>
          <a:ext cx="838200" cy="1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151142</xdr:rowOff>
    </xdr:from>
    <xdr:ext cx="469744" cy="259045"/>
    <xdr:sp macro="" textlink="">
      <xdr:nvSpPr>
        <xdr:cNvPr id="345" name="農林水産業費平均値テキスト"/>
        <xdr:cNvSpPr txBox="1"/>
      </xdr:nvSpPr>
      <xdr:spPr>
        <a:xfrm>
          <a:off x="10528300" y="97523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128265</xdr:rowOff>
    </xdr:from>
    <xdr:to>
      <xdr:col>15</xdr:col>
      <xdr:colOff>231775</xdr:colOff>
      <xdr:row>58</xdr:row>
      <xdr:rowOff>58415</xdr:rowOff>
    </xdr:to>
    <xdr:sp macro="" textlink="">
      <xdr:nvSpPr>
        <xdr:cNvPr id="346" name="フローチャート : 判断 345"/>
        <xdr:cNvSpPr/>
      </xdr:nvSpPr>
      <xdr:spPr>
        <a:xfrm>
          <a:off x="10426700" y="990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81384</xdr:rowOff>
    </xdr:from>
    <xdr:to>
      <xdr:col>14</xdr:col>
      <xdr:colOff>28575</xdr:colOff>
      <xdr:row>58</xdr:row>
      <xdr:rowOff>92014</xdr:rowOff>
    </xdr:to>
    <xdr:cxnSp macro="">
      <xdr:nvCxnSpPr>
        <xdr:cNvPr id="347" name="直線コネクタ 346"/>
        <xdr:cNvCxnSpPr/>
      </xdr:nvCxnSpPr>
      <xdr:spPr>
        <a:xfrm flipV="1">
          <a:off x="8750300" y="10025484"/>
          <a:ext cx="889000" cy="1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118892</xdr:rowOff>
    </xdr:from>
    <xdr:to>
      <xdr:col>14</xdr:col>
      <xdr:colOff>79375</xdr:colOff>
      <xdr:row>58</xdr:row>
      <xdr:rowOff>49042</xdr:rowOff>
    </xdr:to>
    <xdr:sp macro="" textlink="">
      <xdr:nvSpPr>
        <xdr:cNvPr id="348" name="フローチャート : 判断 347"/>
        <xdr:cNvSpPr/>
      </xdr:nvSpPr>
      <xdr:spPr>
        <a:xfrm>
          <a:off x="9588500" y="989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65569</xdr:rowOff>
    </xdr:from>
    <xdr:ext cx="469744" cy="259045"/>
    <xdr:sp macro="" textlink="">
      <xdr:nvSpPr>
        <xdr:cNvPr id="349" name="テキスト ボックス 348"/>
        <xdr:cNvSpPr txBox="1"/>
      </xdr:nvSpPr>
      <xdr:spPr>
        <a:xfrm>
          <a:off x="9404427" y="9666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6,188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92014</xdr:rowOff>
    </xdr:from>
    <xdr:to>
      <xdr:col>12</xdr:col>
      <xdr:colOff>511175</xdr:colOff>
      <xdr:row>58</xdr:row>
      <xdr:rowOff>93523</xdr:rowOff>
    </xdr:to>
    <xdr:cxnSp macro="">
      <xdr:nvCxnSpPr>
        <xdr:cNvPr id="350" name="直線コネクタ 349"/>
        <xdr:cNvCxnSpPr/>
      </xdr:nvCxnSpPr>
      <xdr:spPr>
        <a:xfrm flipV="1">
          <a:off x="7861300" y="10036114"/>
          <a:ext cx="889000" cy="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104628</xdr:rowOff>
    </xdr:from>
    <xdr:to>
      <xdr:col>12</xdr:col>
      <xdr:colOff>561975</xdr:colOff>
      <xdr:row>57</xdr:row>
      <xdr:rowOff>34778</xdr:rowOff>
    </xdr:to>
    <xdr:sp macro="" textlink="">
      <xdr:nvSpPr>
        <xdr:cNvPr id="351" name="フローチャート : 判断 350"/>
        <xdr:cNvSpPr/>
      </xdr:nvSpPr>
      <xdr:spPr>
        <a:xfrm>
          <a:off x="8699500" y="970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51305</xdr:rowOff>
    </xdr:from>
    <xdr:ext cx="534377" cy="259045"/>
    <xdr:sp macro="" textlink="">
      <xdr:nvSpPr>
        <xdr:cNvPr id="352" name="テキスト ボックス 351"/>
        <xdr:cNvSpPr txBox="1"/>
      </xdr:nvSpPr>
      <xdr:spPr>
        <a:xfrm>
          <a:off x="8483111" y="948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93523</xdr:rowOff>
    </xdr:from>
    <xdr:to>
      <xdr:col>11</xdr:col>
      <xdr:colOff>307975</xdr:colOff>
      <xdr:row>58</xdr:row>
      <xdr:rowOff>97866</xdr:rowOff>
    </xdr:to>
    <xdr:cxnSp macro="">
      <xdr:nvCxnSpPr>
        <xdr:cNvPr id="353" name="直線コネクタ 352"/>
        <xdr:cNvCxnSpPr/>
      </xdr:nvCxnSpPr>
      <xdr:spPr>
        <a:xfrm flipV="1">
          <a:off x="6972300" y="10037623"/>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114115</xdr:rowOff>
    </xdr:from>
    <xdr:to>
      <xdr:col>11</xdr:col>
      <xdr:colOff>358775</xdr:colOff>
      <xdr:row>57</xdr:row>
      <xdr:rowOff>44265</xdr:rowOff>
    </xdr:to>
    <xdr:sp macro="" textlink="">
      <xdr:nvSpPr>
        <xdr:cNvPr id="354" name="フローチャート : 判断 353"/>
        <xdr:cNvSpPr/>
      </xdr:nvSpPr>
      <xdr:spPr>
        <a:xfrm>
          <a:off x="7810500" y="971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60792</xdr:rowOff>
    </xdr:from>
    <xdr:ext cx="534377" cy="259045"/>
    <xdr:sp macro="" textlink="">
      <xdr:nvSpPr>
        <xdr:cNvPr id="355" name="テキスト ボックス 354"/>
        <xdr:cNvSpPr txBox="1"/>
      </xdr:nvSpPr>
      <xdr:spPr>
        <a:xfrm>
          <a:off x="7594111" y="949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146187</xdr:rowOff>
    </xdr:from>
    <xdr:to>
      <xdr:col>10</xdr:col>
      <xdr:colOff>155575</xdr:colOff>
      <xdr:row>57</xdr:row>
      <xdr:rowOff>76337</xdr:rowOff>
    </xdr:to>
    <xdr:sp macro="" textlink="">
      <xdr:nvSpPr>
        <xdr:cNvPr id="356" name="フローチャート : 判断 355"/>
        <xdr:cNvSpPr/>
      </xdr:nvSpPr>
      <xdr:spPr>
        <a:xfrm>
          <a:off x="6921500" y="974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92864</xdr:rowOff>
    </xdr:from>
    <xdr:ext cx="534377" cy="259045"/>
    <xdr:sp macro="" textlink="">
      <xdr:nvSpPr>
        <xdr:cNvPr id="357" name="テキスト ボックス 356"/>
        <xdr:cNvSpPr txBox="1"/>
      </xdr:nvSpPr>
      <xdr:spPr>
        <a:xfrm>
          <a:off x="6705111" y="952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47158</xdr:rowOff>
    </xdr:from>
    <xdr:to>
      <xdr:col>15</xdr:col>
      <xdr:colOff>231775</xdr:colOff>
      <xdr:row>58</xdr:row>
      <xdr:rowOff>148758</xdr:rowOff>
    </xdr:to>
    <xdr:sp macro="" textlink="">
      <xdr:nvSpPr>
        <xdr:cNvPr id="363" name="円/楕円 362"/>
        <xdr:cNvSpPr/>
      </xdr:nvSpPr>
      <xdr:spPr>
        <a:xfrm>
          <a:off x="10426700" y="999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133535</xdr:rowOff>
    </xdr:from>
    <xdr:ext cx="469744" cy="259045"/>
    <xdr:sp macro="" textlink="">
      <xdr:nvSpPr>
        <xdr:cNvPr id="364" name="農林水産業費該当値テキスト"/>
        <xdr:cNvSpPr txBox="1"/>
      </xdr:nvSpPr>
      <xdr:spPr>
        <a:xfrm>
          <a:off x="10528300" y="9906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1,826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30584</xdr:rowOff>
    </xdr:from>
    <xdr:to>
      <xdr:col>14</xdr:col>
      <xdr:colOff>79375</xdr:colOff>
      <xdr:row>58</xdr:row>
      <xdr:rowOff>132184</xdr:rowOff>
    </xdr:to>
    <xdr:sp macro="" textlink="">
      <xdr:nvSpPr>
        <xdr:cNvPr id="365" name="円/楕円 364"/>
        <xdr:cNvSpPr/>
      </xdr:nvSpPr>
      <xdr:spPr>
        <a:xfrm>
          <a:off x="9588500" y="997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123311</xdr:rowOff>
    </xdr:from>
    <xdr:ext cx="469744" cy="259045"/>
    <xdr:sp macro="" textlink="">
      <xdr:nvSpPr>
        <xdr:cNvPr id="366" name="テキスト ボックス 365"/>
        <xdr:cNvSpPr txBox="1"/>
      </xdr:nvSpPr>
      <xdr:spPr>
        <a:xfrm>
          <a:off x="9404427" y="10067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2,551</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41214</xdr:rowOff>
    </xdr:from>
    <xdr:to>
      <xdr:col>12</xdr:col>
      <xdr:colOff>561975</xdr:colOff>
      <xdr:row>58</xdr:row>
      <xdr:rowOff>142814</xdr:rowOff>
    </xdr:to>
    <xdr:sp macro="" textlink="">
      <xdr:nvSpPr>
        <xdr:cNvPr id="367" name="円/楕円 366"/>
        <xdr:cNvSpPr/>
      </xdr:nvSpPr>
      <xdr:spPr>
        <a:xfrm>
          <a:off x="8699500" y="998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133941</xdr:rowOff>
    </xdr:from>
    <xdr:ext cx="469744" cy="259045"/>
    <xdr:sp macro="" textlink="">
      <xdr:nvSpPr>
        <xdr:cNvPr id="368" name="テキスト ボックス 367"/>
        <xdr:cNvSpPr txBox="1"/>
      </xdr:nvSpPr>
      <xdr:spPr>
        <a:xfrm>
          <a:off x="8515427" y="10078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42723</xdr:rowOff>
    </xdr:from>
    <xdr:to>
      <xdr:col>11</xdr:col>
      <xdr:colOff>358775</xdr:colOff>
      <xdr:row>58</xdr:row>
      <xdr:rowOff>144323</xdr:rowOff>
    </xdr:to>
    <xdr:sp macro="" textlink="">
      <xdr:nvSpPr>
        <xdr:cNvPr id="369" name="円/楕円 368"/>
        <xdr:cNvSpPr/>
      </xdr:nvSpPr>
      <xdr:spPr>
        <a:xfrm>
          <a:off x="7810500" y="9986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135450</xdr:rowOff>
    </xdr:from>
    <xdr:ext cx="469744" cy="259045"/>
    <xdr:sp macro="" textlink="">
      <xdr:nvSpPr>
        <xdr:cNvPr id="370" name="テキスト ボックス 369"/>
        <xdr:cNvSpPr txBox="1"/>
      </xdr:nvSpPr>
      <xdr:spPr>
        <a:xfrm>
          <a:off x="7626427" y="10079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47066</xdr:rowOff>
    </xdr:from>
    <xdr:to>
      <xdr:col>10</xdr:col>
      <xdr:colOff>155575</xdr:colOff>
      <xdr:row>58</xdr:row>
      <xdr:rowOff>148666</xdr:rowOff>
    </xdr:to>
    <xdr:sp macro="" textlink="">
      <xdr:nvSpPr>
        <xdr:cNvPr id="371" name="円/楕円 370"/>
        <xdr:cNvSpPr/>
      </xdr:nvSpPr>
      <xdr:spPr>
        <a:xfrm>
          <a:off x="6921500" y="999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139793</xdr:rowOff>
    </xdr:from>
    <xdr:ext cx="469744" cy="259045"/>
    <xdr:sp macro="" textlink="">
      <xdr:nvSpPr>
        <xdr:cNvPr id="372" name="テキスト ボックス 371"/>
        <xdr:cNvSpPr txBox="1"/>
      </xdr:nvSpPr>
      <xdr:spPr>
        <a:xfrm>
          <a:off x="6737427" y="10083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10,021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3" name="直線コネクタ 38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4" name="テキスト ボックス 38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5" name="直線コネクタ 38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6" name="テキスト ボックス 38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8" name="テキスト ボックス 38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9" name="直線コネクタ 38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0" name="テキスト ボックス 38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1" name="直線コネクタ 39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2" name="テキスト ボックス 39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53822</xdr:rowOff>
    </xdr:from>
    <xdr:to>
      <xdr:col>15</xdr:col>
      <xdr:colOff>180340</xdr:colOff>
      <xdr:row>79</xdr:row>
      <xdr:rowOff>19075</xdr:rowOff>
    </xdr:to>
    <xdr:cxnSp macro="">
      <xdr:nvCxnSpPr>
        <xdr:cNvPr id="396" name="直線コネクタ 395"/>
        <xdr:cNvCxnSpPr/>
      </xdr:nvCxnSpPr>
      <xdr:spPr>
        <a:xfrm flipV="1">
          <a:off x="10475595" y="12226772"/>
          <a:ext cx="1270" cy="1336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22902</xdr:rowOff>
    </xdr:from>
    <xdr:ext cx="378565" cy="259045"/>
    <xdr:sp macro="" textlink="">
      <xdr:nvSpPr>
        <xdr:cNvPr id="397" name="商工費最小値テキスト"/>
        <xdr:cNvSpPr txBox="1"/>
      </xdr:nvSpPr>
      <xdr:spPr>
        <a:xfrm>
          <a:off x="10528300" y="13567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a:t>
          </a:r>
          <a:endParaRPr kumimoji="1" lang="ja-JP" altLang="en-US" sz="1000" b="1">
            <a:latin typeface="ＭＳ Ｐゴシック"/>
          </a:endParaRPr>
        </a:p>
      </xdr:txBody>
    </xdr:sp>
    <xdr:clientData/>
  </xdr:oneCellAnchor>
  <xdr:twoCellAnchor>
    <xdr:from>
      <xdr:col>15</xdr:col>
      <xdr:colOff>92075</xdr:colOff>
      <xdr:row>79</xdr:row>
      <xdr:rowOff>19075</xdr:rowOff>
    </xdr:from>
    <xdr:to>
      <xdr:col>15</xdr:col>
      <xdr:colOff>269875</xdr:colOff>
      <xdr:row>79</xdr:row>
      <xdr:rowOff>19075</xdr:rowOff>
    </xdr:to>
    <xdr:cxnSp macro="">
      <xdr:nvCxnSpPr>
        <xdr:cNvPr id="398" name="直線コネクタ 397"/>
        <xdr:cNvCxnSpPr/>
      </xdr:nvCxnSpPr>
      <xdr:spPr>
        <a:xfrm>
          <a:off x="10388600" y="13563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499</xdr:rowOff>
    </xdr:from>
    <xdr:ext cx="534377" cy="259045"/>
    <xdr:sp macro="" textlink="">
      <xdr:nvSpPr>
        <xdr:cNvPr id="399" name="商工費最大値テキスト"/>
        <xdr:cNvSpPr txBox="1"/>
      </xdr:nvSpPr>
      <xdr:spPr>
        <a:xfrm>
          <a:off x="10528300" y="1200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35,754</a:t>
          </a:r>
          <a:endParaRPr kumimoji="1" lang="ja-JP" altLang="en-US" sz="1000" b="1">
            <a:latin typeface="ＭＳ Ｐゴシック"/>
          </a:endParaRPr>
        </a:p>
      </xdr:txBody>
    </xdr:sp>
    <xdr:clientData/>
  </xdr:oneCellAnchor>
  <xdr:twoCellAnchor>
    <xdr:from>
      <xdr:col>15</xdr:col>
      <xdr:colOff>92075</xdr:colOff>
      <xdr:row>71</xdr:row>
      <xdr:rowOff>53822</xdr:rowOff>
    </xdr:from>
    <xdr:to>
      <xdr:col>15</xdr:col>
      <xdr:colOff>269875</xdr:colOff>
      <xdr:row>71</xdr:row>
      <xdr:rowOff>53822</xdr:rowOff>
    </xdr:to>
    <xdr:cxnSp macro="">
      <xdr:nvCxnSpPr>
        <xdr:cNvPr id="400" name="直線コネクタ 399"/>
        <xdr:cNvCxnSpPr/>
      </xdr:nvCxnSpPr>
      <xdr:spPr>
        <a:xfrm>
          <a:off x="10388600" y="12226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77025</xdr:rowOff>
    </xdr:from>
    <xdr:to>
      <xdr:col>15</xdr:col>
      <xdr:colOff>180975</xdr:colOff>
      <xdr:row>78</xdr:row>
      <xdr:rowOff>127888</xdr:rowOff>
    </xdr:to>
    <xdr:cxnSp macro="">
      <xdr:nvCxnSpPr>
        <xdr:cNvPr id="401" name="直線コネクタ 400"/>
        <xdr:cNvCxnSpPr/>
      </xdr:nvCxnSpPr>
      <xdr:spPr>
        <a:xfrm>
          <a:off x="9639300" y="13450125"/>
          <a:ext cx="838200" cy="50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121874</xdr:rowOff>
    </xdr:from>
    <xdr:ext cx="469744" cy="259045"/>
    <xdr:sp macro="" textlink="">
      <xdr:nvSpPr>
        <xdr:cNvPr id="402" name="商工費平均値テキスト"/>
        <xdr:cNvSpPr txBox="1"/>
      </xdr:nvSpPr>
      <xdr:spPr>
        <a:xfrm>
          <a:off x="10528300" y="131520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98997</xdr:rowOff>
    </xdr:from>
    <xdr:to>
      <xdr:col>15</xdr:col>
      <xdr:colOff>231775</xdr:colOff>
      <xdr:row>78</xdr:row>
      <xdr:rowOff>29147</xdr:rowOff>
    </xdr:to>
    <xdr:sp macro="" textlink="">
      <xdr:nvSpPr>
        <xdr:cNvPr id="403" name="フローチャート : 判断 402"/>
        <xdr:cNvSpPr/>
      </xdr:nvSpPr>
      <xdr:spPr>
        <a:xfrm>
          <a:off x="104267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77025</xdr:rowOff>
    </xdr:from>
    <xdr:to>
      <xdr:col>14</xdr:col>
      <xdr:colOff>28575</xdr:colOff>
      <xdr:row>78</xdr:row>
      <xdr:rowOff>91656</xdr:rowOff>
    </xdr:to>
    <xdr:cxnSp macro="">
      <xdr:nvCxnSpPr>
        <xdr:cNvPr id="404" name="直線コネクタ 403"/>
        <xdr:cNvCxnSpPr/>
      </xdr:nvCxnSpPr>
      <xdr:spPr>
        <a:xfrm flipV="1">
          <a:off x="8750300" y="13450125"/>
          <a:ext cx="889000" cy="1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99910</xdr:rowOff>
    </xdr:from>
    <xdr:to>
      <xdr:col>14</xdr:col>
      <xdr:colOff>79375</xdr:colOff>
      <xdr:row>78</xdr:row>
      <xdr:rowOff>30060</xdr:rowOff>
    </xdr:to>
    <xdr:sp macro="" textlink="">
      <xdr:nvSpPr>
        <xdr:cNvPr id="405" name="フローチャート : 判断 404"/>
        <xdr:cNvSpPr/>
      </xdr:nvSpPr>
      <xdr:spPr>
        <a:xfrm>
          <a:off x="9588500" y="133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46587</xdr:rowOff>
    </xdr:from>
    <xdr:ext cx="469744" cy="259045"/>
    <xdr:sp macro="" textlink="">
      <xdr:nvSpPr>
        <xdr:cNvPr id="406" name="テキスト ボックス 405"/>
        <xdr:cNvSpPr txBox="1"/>
      </xdr:nvSpPr>
      <xdr:spPr>
        <a:xfrm>
          <a:off x="9404427" y="1307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6,211</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91656</xdr:rowOff>
    </xdr:from>
    <xdr:to>
      <xdr:col>12</xdr:col>
      <xdr:colOff>511175</xdr:colOff>
      <xdr:row>78</xdr:row>
      <xdr:rowOff>114782</xdr:rowOff>
    </xdr:to>
    <xdr:cxnSp macro="">
      <xdr:nvCxnSpPr>
        <xdr:cNvPr id="407" name="直線コネクタ 406"/>
        <xdr:cNvCxnSpPr/>
      </xdr:nvCxnSpPr>
      <xdr:spPr>
        <a:xfrm flipV="1">
          <a:off x="7861300" y="13464756"/>
          <a:ext cx="889000" cy="23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163843</xdr:rowOff>
    </xdr:from>
    <xdr:to>
      <xdr:col>12</xdr:col>
      <xdr:colOff>561975</xdr:colOff>
      <xdr:row>77</xdr:row>
      <xdr:rowOff>93993</xdr:rowOff>
    </xdr:to>
    <xdr:sp macro="" textlink="">
      <xdr:nvSpPr>
        <xdr:cNvPr id="408" name="フローチャート : 判断 407"/>
        <xdr:cNvSpPr/>
      </xdr:nvSpPr>
      <xdr:spPr>
        <a:xfrm>
          <a:off x="8699500" y="1319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110520</xdr:rowOff>
    </xdr:from>
    <xdr:ext cx="469744" cy="259045"/>
    <xdr:sp macro="" textlink="">
      <xdr:nvSpPr>
        <xdr:cNvPr id="409" name="テキスト ボックス 408"/>
        <xdr:cNvSpPr txBox="1"/>
      </xdr:nvSpPr>
      <xdr:spPr>
        <a:xfrm>
          <a:off x="8515427" y="12969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113678</xdr:rowOff>
    </xdr:from>
    <xdr:to>
      <xdr:col>11</xdr:col>
      <xdr:colOff>307975</xdr:colOff>
      <xdr:row>78</xdr:row>
      <xdr:rowOff>114782</xdr:rowOff>
    </xdr:to>
    <xdr:cxnSp macro="">
      <xdr:nvCxnSpPr>
        <xdr:cNvPr id="410" name="直線コネクタ 409"/>
        <xdr:cNvCxnSpPr/>
      </xdr:nvCxnSpPr>
      <xdr:spPr>
        <a:xfrm>
          <a:off x="6972300" y="13486778"/>
          <a:ext cx="889000" cy="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8013</xdr:rowOff>
    </xdr:from>
    <xdr:to>
      <xdr:col>11</xdr:col>
      <xdr:colOff>358775</xdr:colOff>
      <xdr:row>77</xdr:row>
      <xdr:rowOff>109613</xdr:rowOff>
    </xdr:to>
    <xdr:sp macro="" textlink="">
      <xdr:nvSpPr>
        <xdr:cNvPr id="411" name="フローチャート : 判断 410"/>
        <xdr:cNvSpPr/>
      </xdr:nvSpPr>
      <xdr:spPr>
        <a:xfrm>
          <a:off x="7810500" y="1320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126140</xdr:rowOff>
    </xdr:from>
    <xdr:ext cx="469744" cy="259045"/>
    <xdr:sp macro="" textlink="">
      <xdr:nvSpPr>
        <xdr:cNvPr id="412" name="テキスト ボックス 411"/>
        <xdr:cNvSpPr txBox="1"/>
      </xdr:nvSpPr>
      <xdr:spPr>
        <a:xfrm>
          <a:off x="7626427" y="1298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23749</xdr:rowOff>
    </xdr:from>
    <xdr:to>
      <xdr:col>10</xdr:col>
      <xdr:colOff>155575</xdr:colOff>
      <xdr:row>77</xdr:row>
      <xdr:rowOff>125349</xdr:rowOff>
    </xdr:to>
    <xdr:sp macro="" textlink="">
      <xdr:nvSpPr>
        <xdr:cNvPr id="413" name="フローチャート : 判断 412"/>
        <xdr:cNvSpPr/>
      </xdr:nvSpPr>
      <xdr:spPr>
        <a:xfrm>
          <a:off x="6921500" y="1322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141876</xdr:rowOff>
    </xdr:from>
    <xdr:ext cx="469744" cy="259045"/>
    <xdr:sp macro="" textlink="">
      <xdr:nvSpPr>
        <xdr:cNvPr id="414" name="テキスト ボックス 413"/>
        <xdr:cNvSpPr txBox="1"/>
      </xdr:nvSpPr>
      <xdr:spPr>
        <a:xfrm>
          <a:off x="6737427" y="1300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77088</xdr:rowOff>
    </xdr:from>
    <xdr:to>
      <xdr:col>15</xdr:col>
      <xdr:colOff>231775</xdr:colOff>
      <xdr:row>79</xdr:row>
      <xdr:rowOff>7238</xdr:rowOff>
    </xdr:to>
    <xdr:sp macro="" textlink="">
      <xdr:nvSpPr>
        <xdr:cNvPr id="420" name="円/楕円 419"/>
        <xdr:cNvSpPr/>
      </xdr:nvSpPr>
      <xdr:spPr>
        <a:xfrm>
          <a:off x="10426700" y="1345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163465</xdr:rowOff>
    </xdr:from>
    <xdr:ext cx="469744" cy="259045"/>
    <xdr:sp macro="" textlink="">
      <xdr:nvSpPr>
        <xdr:cNvPr id="421" name="商工費該当値テキスト"/>
        <xdr:cNvSpPr txBox="1"/>
      </xdr:nvSpPr>
      <xdr:spPr>
        <a:xfrm>
          <a:off x="10528300" y="13365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2,310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26225</xdr:rowOff>
    </xdr:from>
    <xdr:to>
      <xdr:col>14</xdr:col>
      <xdr:colOff>79375</xdr:colOff>
      <xdr:row>78</xdr:row>
      <xdr:rowOff>127825</xdr:rowOff>
    </xdr:to>
    <xdr:sp macro="" textlink="">
      <xdr:nvSpPr>
        <xdr:cNvPr id="422" name="円/楕円 421"/>
        <xdr:cNvSpPr/>
      </xdr:nvSpPr>
      <xdr:spPr>
        <a:xfrm>
          <a:off x="9588500" y="1339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118952</xdr:rowOff>
    </xdr:from>
    <xdr:ext cx="469744" cy="259045"/>
    <xdr:sp macro="" textlink="">
      <xdr:nvSpPr>
        <xdr:cNvPr id="423" name="テキスト ボックス 422"/>
        <xdr:cNvSpPr txBox="1"/>
      </xdr:nvSpPr>
      <xdr:spPr>
        <a:xfrm>
          <a:off x="9404427" y="13492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3,645</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40856</xdr:rowOff>
    </xdr:from>
    <xdr:to>
      <xdr:col>12</xdr:col>
      <xdr:colOff>561975</xdr:colOff>
      <xdr:row>78</xdr:row>
      <xdr:rowOff>142456</xdr:rowOff>
    </xdr:to>
    <xdr:sp macro="" textlink="">
      <xdr:nvSpPr>
        <xdr:cNvPr id="424" name="円/楕円 423"/>
        <xdr:cNvSpPr/>
      </xdr:nvSpPr>
      <xdr:spPr>
        <a:xfrm>
          <a:off x="8699500" y="1341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133583</xdr:rowOff>
    </xdr:from>
    <xdr:ext cx="469744" cy="259045"/>
    <xdr:sp macro="" textlink="">
      <xdr:nvSpPr>
        <xdr:cNvPr id="425" name="テキスト ボックス 424"/>
        <xdr:cNvSpPr txBox="1"/>
      </xdr:nvSpPr>
      <xdr:spPr>
        <a:xfrm>
          <a:off x="8515427" y="13506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3,261</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63982</xdr:rowOff>
    </xdr:from>
    <xdr:to>
      <xdr:col>11</xdr:col>
      <xdr:colOff>358775</xdr:colOff>
      <xdr:row>78</xdr:row>
      <xdr:rowOff>165582</xdr:rowOff>
    </xdr:to>
    <xdr:sp macro="" textlink="">
      <xdr:nvSpPr>
        <xdr:cNvPr id="426" name="円/楕円 425"/>
        <xdr:cNvSpPr/>
      </xdr:nvSpPr>
      <xdr:spPr>
        <a:xfrm>
          <a:off x="7810500" y="1343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156709</xdr:rowOff>
    </xdr:from>
    <xdr:ext cx="469744" cy="259045"/>
    <xdr:sp macro="" textlink="">
      <xdr:nvSpPr>
        <xdr:cNvPr id="427" name="テキスト ボックス 426"/>
        <xdr:cNvSpPr txBox="1"/>
      </xdr:nvSpPr>
      <xdr:spPr>
        <a:xfrm>
          <a:off x="7626427" y="13529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2,654</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62878</xdr:rowOff>
    </xdr:from>
    <xdr:to>
      <xdr:col>10</xdr:col>
      <xdr:colOff>155575</xdr:colOff>
      <xdr:row>78</xdr:row>
      <xdr:rowOff>164478</xdr:rowOff>
    </xdr:to>
    <xdr:sp macro="" textlink="">
      <xdr:nvSpPr>
        <xdr:cNvPr id="428" name="円/楕円 427"/>
        <xdr:cNvSpPr/>
      </xdr:nvSpPr>
      <xdr:spPr>
        <a:xfrm>
          <a:off x="6921500" y="1343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155605</xdr:rowOff>
    </xdr:from>
    <xdr:ext cx="469744" cy="259045"/>
    <xdr:sp macro="" textlink="">
      <xdr:nvSpPr>
        <xdr:cNvPr id="429" name="テキスト ボックス 428"/>
        <xdr:cNvSpPr txBox="1"/>
      </xdr:nvSpPr>
      <xdr:spPr>
        <a:xfrm>
          <a:off x="6737427" y="13528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0" name="直線コネクタ 43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1" name="テキスト ボックス 440"/>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2" name="直線コネクタ 44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3" name="テキスト ボックス 442"/>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4" name="直線コネクタ 44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5" name="テキスト ボックス 444"/>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6" name="直線コネクタ 44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7" name="テキスト ボックス 446"/>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140720</xdr:rowOff>
    </xdr:from>
    <xdr:to>
      <xdr:col>15</xdr:col>
      <xdr:colOff>180340</xdr:colOff>
      <xdr:row>98</xdr:row>
      <xdr:rowOff>83387</xdr:rowOff>
    </xdr:to>
    <xdr:cxnSp macro="">
      <xdr:nvCxnSpPr>
        <xdr:cNvPr id="451" name="直線コネクタ 450"/>
        <xdr:cNvCxnSpPr/>
      </xdr:nvCxnSpPr>
      <xdr:spPr>
        <a:xfrm flipV="1">
          <a:off x="10475595" y="15571220"/>
          <a:ext cx="1270" cy="131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87214</xdr:rowOff>
    </xdr:from>
    <xdr:ext cx="534377" cy="259045"/>
    <xdr:sp macro="" textlink="">
      <xdr:nvSpPr>
        <xdr:cNvPr id="452" name="土木費最小値テキスト"/>
        <xdr:cNvSpPr txBox="1"/>
      </xdr:nvSpPr>
      <xdr:spPr>
        <a:xfrm>
          <a:off x="10528300" y="1688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12,317</a:t>
          </a:r>
          <a:endParaRPr kumimoji="1" lang="ja-JP" altLang="en-US" sz="1000" b="1">
            <a:latin typeface="ＭＳ Ｐゴシック"/>
          </a:endParaRPr>
        </a:p>
      </xdr:txBody>
    </xdr:sp>
    <xdr:clientData/>
  </xdr:oneCellAnchor>
  <xdr:twoCellAnchor>
    <xdr:from>
      <xdr:col>15</xdr:col>
      <xdr:colOff>92075</xdr:colOff>
      <xdr:row>98</xdr:row>
      <xdr:rowOff>83387</xdr:rowOff>
    </xdr:from>
    <xdr:to>
      <xdr:col>15</xdr:col>
      <xdr:colOff>269875</xdr:colOff>
      <xdr:row>98</xdr:row>
      <xdr:rowOff>83387</xdr:rowOff>
    </xdr:to>
    <xdr:cxnSp macro="">
      <xdr:nvCxnSpPr>
        <xdr:cNvPr id="453" name="直線コネクタ 452"/>
        <xdr:cNvCxnSpPr/>
      </xdr:nvCxnSpPr>
      <xdr:spPr>
        <a:xfrm>
          <a:off x="10388600" y="1688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87397</xdr:rowOff>
    </xdr:from>
    <xdr:ext cx="599010" cy="259045"/>
    <xdr:sp macro="" textlink="">
      <xdr:nvSpPr>
        <xdr:cNvPr id="454" name="土木費最大値テキスト"/>
        <xdr:cNvSpPr txBox="1"/>
      </xdr:nvSpPr>
      <xdr:spPr>
        <a:xfrm>
          <a:off x="10528300" y="15346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299,777</a:t>
          </a:r>
          <a:endParaRPr kumimoji="1" lang="ja-JP" altLang="en-US" sz="1000" b="1">
            <a:latin typeface="ＭＳ Ｐゴシック"/>
          </a:endParaRPr>
        </a:p>
      </xdr:txBody>
    </xdr:sp>
    <xdr:clientData/>
  </xdr:oneCellAnchor>
  <xdr:twoCellAnchor>
    <xdr:from>
      <xdr:col>15</xdr:col>
      <xdr:colOff>92075</xdr:colOff>
      <xdr:row>90</xdr:row>
      <xdr:rowOff>140720</xdr:rowOff>
    </xdr:from>
    <xdr:to>
      <xdr:col>15</xdr:col>
      <xdr:colOff>269875</xdr:colOff>
      <xdr:row>90</xdr:row>
      <xdr:rowOff>140720</xdr:rowOff>
    </xdr:to>
    <xdr:cxnSp macro="">
      <xdr:nvCxnSpPr>
        <xdr:cNvPr id="455" name="直線コネクタ 454"/>
        <xdr:cNvCxnSpPr/>
      </xdr:nvCxnSpPr>
      <xdr:spPr>
        <a:xfrm>
          <a:off x="10388600" y="15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27412</xdr:rowOff>
    </xdr:from>
    <xdr:to>
      <xdr:col>15</xdr:col>
      <xdr:colOff>180975</xdr:colOff>
      <xdr:row>98</xdr:row>
      <xdr:rowOff>61043</xdr:rowOff>
    </xdr:to>
    <xdr:cxnSp macro="">
      <xdr:nvCxnSpPr>
        <xdr:cNvPr id="456" name="直線コネクタ 455"/>
        <xdr:cNvCxnSpPr/>
      </xdr:nvCxnSpPr>
      <xdr:spPr>
        <a:xfrm>
          <a:off x="9639300" y="16829512"/>
          <a:ext cx="838200" cy="33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108252</xdr:rowOff>
    </xdr:from>
    <xdr:ext cx="534377" cy="259045"/>
    <xdr:sp macro="" textlink="">
      <xdr:nvSpPr>
        <xdr:cNvPr id="457" name="土木費平均値テキスト"/>
        <xdr:cNvSpPr txBox="1"/>
      </xdr:nvSpPr>
      <xdr:spPr>
        <a:xfrm>
          <a:off x="10528300" y="165674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38,271</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85375</xdr:rowOff>
    </xdr:from>
    <xdr:to>
      <xdr:col>15</xdr:col>
      <xdr:colOff>231775</xdr:colOff>
      <xdr:row>98</xdr:row>
      <xdr:rowOff>15525</xdr:rowOff>
    </xdr:to>
    <xdr:sp macro="" textlink="">
      <xdr:nvSpPr>
        <xdr:cNvPr id="458" name="フローチャート : 判断 457"/>
        <xdr:cNvSpPr/>
      </xdr:nvSpPr>
      <xdr:spPr>
        <a:xfrm>
          <a:off x="104267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27412</xdr:rowOff>
    </xdr:from>
    <xdr:to>
      <xdr:col>14</xdr:col>
      <xdr:colOff>28575</xdr:colOff>
      <xdr:row>98</xdr:row>
      <xdr:rowOff>65889</xdr:rowOff>
    </xdr:to>
    <xdr:cxnSp macro="">
      <xdr:nvCxnSpPr>
        <xdr:cNvPr id="459" name="直線コネクタ 458"/>
        <xdr:cNvCxnSpPr/>
      </xdr:nvCxnSpPr>
      <xdr:spPr>
        <a:xfrm flipV="1">
          <a:off x="8750300" y="16829512"/>
          <a:ext cx="889000" cy="3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71952</xdr:rowOff>
    </xdr:from>
    <xdr:to>
      <xdr:col>14</xdr:col>
      <xdr:colOff>79375</xdr:colOff>
      <xdr:row>98</xdr:row>
      <xdr:rowOff>2102</xdr:rowOff>
    </xdr:to>
    <xdr:sp macro="" textlink="">
      <xdr:nvSpPr>
        <xdr:cNvPr id="460" name="フローチャート : 判断 459"/>
        <xdr:cNvSpPr/>
      </xdr:nvSpPr>
      <xdr:spPr>
        <a:xfrm>
          <a:off x="95885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18629</xdr:rowOff>
    </xdr:from>
    <xdr:ext cx="534377" cy="259045"/>
    <xdr:sp macro="" textlink="">
      <xdr:nvSpPr>
        <xdr:cNvPr id="461" name="テキスト ボックス 460"/>
        <xdr:cNvSpPr txBox="1"/>
      </xdr:nvSpPr>
      <xdr:spPr>
        <a:xfrm>
          <a:off x="9372111" y="164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41,207</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63791</xdr:rowOff>
    </xdr:from>
    <xdr:to>
      <xdr:col>12</xdr:col>
      <xdr:colOff>511175</xdr:colOff>
      <xdr:row>98</xdr:row>
      <xdr:rowOff>65889</xdr:rowOff>
    </xdr:to>
    <xdr:cxnSp macro="">
      <xdr:nvCxnSpPr>
        <xdr:cNvPr id="462" name="直線コネクタ 461"/>
        <xdr:cNvCxnSpPr/>
      </xdr:nvCxnSpPr>
      <xdr:spPr>
        <a:xfrm>
          <a:off x="7861300" y="16865891"/>
          <a:ext cx="889000" cy="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45540</xdr:rowOff>
    </xdr:from>
    <xdr:to>
      <xdr:col>12</xdr:col>
      <xdr:colOff>561975</xdr:colOff>
      <xdr:row>97</xdr:row>
      <xdr:rowOff>147140</xdr:rowOff>
    </xdr:to>
    <xdr:sp macro="" textlink="">
      <xdr:nvSpPr>
        <xdr:cNvPr id="463" name="フローチャート : 判断 462"/>
        <xdr:cNvSpPr/>
      </xdr:nvSpPr>
      <xdr:spPr>
        <a:xfrm>
          <a:off x="8699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163667</xdr:rowOff>
    </xdr:from>
    <xdr:ext cx="534377" cy="259045"/>
    <xdr:sp macro="" textlink="">
      <xdr:nvSpPr>
        <xdr:cNvPr id="464" name="テキスト ボックス 463"/>
        <xdr:cNvSpPr txBox="1"/>
      </xdr:nvSpPr>
      <xdr:spPr>
        <a:xfrm>
          <a:off x="8483111" y="1645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63791</xdr:rowOff>
    </xdr:from>
    <xdr:to>
      <xdr:col>11</xdr:col>
      <xdr:colOff>307975</xdr:colOff>
      <xdr:row>98</xdr:row>
      <xdr:rowOff>78567</xdr:rowOff>
    </xdr:to>
    <xdr:cxnSp macro="">
      <xdr:nvCxnSpPr>
        <xdr:cNvPr id="465" name="直線コネクタ 464"/>
        <xdr:cNvCxnSpPr/>
      </xdr:nvCxnSpPr>
      <xdr:spPr>
        <a:xfrm flipV="1">
          <a:off x="6972300" y="16865891"/>
          <a:ext cx="889000" cy="14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38457</xdr:rowOff>
    </xdr:from>
    <xdr:to>
      <xdr:col>11</xdr:col>
      <xdr:colOff>358775</xdr:colOff>
      <xdr:row>97</xdr:row>
      <xdr:rowOff>140057</xdr:rowOff>
    </xdr:to>
    <xdr:sp macro="" textlink="">
      <xdr:nvSpPr>
        <xdr:cNvPr id="466" name="フローチャート : 判断 465"/>
        <xdr:cNvSpPr/>
      </xdr:nvSpPr>
      <xdr:spPr>
        <a:xfrm>
          <a:off x="7810500" y="166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156584</xdr:rowOff>
    </xdr:from>
    <xdr:ext cx="534377" cy="259045"/>
    <xdr:sp macro="" textlink="">
      <xdr:nvSpPr>
        <xdr:cNvPr id="467" name="テキスト ボックス 466"/>
        <xdr:cNvSpPr txBox="1"/>
      </xdr:nvSpPr>
      <xdr:spPr>
        <a:xfrm>
          <a:off x="7594111" y="1644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69355</xdr:rowOff>
    </xdr:from>
    <xdr:to>
      <xdr:col>10</xdr:col>
      <xdr:colOff>155575</xdr:colOff>
      <xdr:row>97</xdr:row>
      <xdr:rowOff>170955</xdr:rowOff>
    </xdr:to>
    <xdr:sp macro="" textlink="">
      <xdr:nvSpPr>
        <xdr:cNvPr id="468" name="フローチャート : 判断 467"/>
        <xdr:cNvSpPr/>
      </xdr:nvSpPr>
      <xdr:spPr>
        <a:xfrm>
          <a:off x="6921500" y="167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16032</xdr:rowOff>
    </xdr:from>
    <xdr:ext cx="534377" cy="259045"/>
    <xdr:sp macro="" textlink="">
      <xdr:nvSpPr>
        <xdr:cNvPr id="469" name="テキスト ボックス 468"/>
        <xdr:cNvSpPr txBox="1"/>
      </xdr:nvSpPr>
      <xdr:spPr>
        <a:xfrm>
          <a:off x="6705111" y="1647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10243</xdr:rowOff>
    </xdr:from>
    <xdr:to>
      <xdr:col>15</xdr:col>
      <xdr:colOff>231775</xdr:colOff>
      <xdr:row>98</xdr:row>
      <xdr:rowOff>111843</xdr:rowOff>
    </xdr:to>
    <xdr:sp macro="" textlink="">
      <xdr:nvSpPr>
        <xdr:cNvPr id="475" name="円/楕円 474"/>
        <xdr:cNvSpPr/>
      </xdr:nvSpPr>
      <xdr:spPr>
        <a:xfrm>
          <a:off x="10426700" y="1681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96620</xdr:rowOff>
    </xdr:from>
    <xdr:ext cx="534377" cy="259045"/>
    <xdr:sp macro="" textlink="">
      <xdr:nvSpPr>
        <xdr:cNvPr id="476" name="土木費該当値テキスト"/>
        <xdr:cNvSpPr txBox="1"/>
      </xdr:nvSpPr>
      <xdr:spPr>
        <a:xfrm>
          <a:off x="10528300" y="16727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17,204</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148062</xdr:rowOff>
    </xdr:from>
    <xdr:to>
      <xdr:col>14</xdr:col>
      <xdr:colOff>79375</xdr:colOff>
      <xdr:row>98</xdr:row>
      <xdr:rowOff>78212</xdr:rowOff>
    </xdr:to>
    <xdr:sp macro="" textlink="">
      <xdr:nvSpPr>
        <xdr:cNvPr id="477" name="円/楕円 476"/>
        <xdr:cNvSpPr/>
      </xdr:nvSpPr>
      <xdr:spPr>
        <a:xfrm>
          <a:off x="9588500" y="1677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69339</xdr:rowOff>
    </xdr:from>
    <xdr:ext cx="534377" cy="259045"/>
    <xdr:sp macro="" textlink="">
      <xdr:nvSpPr>
        <xdr:cNvPr id="478" name="テキスト ボックス 477"/>
        <xdr:cNvSpPr txBox="1"/>
      </xdr:nvSpPr>
      <xdr:spPr>
        <a:xfrm>
          <a:off x="9372111" y="16871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24,560</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15089</xdr:rowOff>
    </xdr:from>
    <xdr:to>
      <xdr:col>12</xdr:col>
      <xdr:colOff>561975</xdr:colOff>
      <xdr:row>98</xdr:row>
      <xdr:rowOff>116689</xdr:rowOff>
    </xdr:to>
    <xdr:sp macro="" textlink="">
      <xdr:nvSpPr>
        <xdr:cNvPr id="479" name="円/楕円 478"/>
        <xdr:cNvSpPr/>
      </xdr:nvSpPr>
      <xdr:spPr>
        <a:xfrm>
          <a:off x="8699500" y="1681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107816</xdr:rowOff>
    </xdr:from>
    <xdr:ext cx="534377" cy="259045"/>
    <xdr:sp macro="" textlink="">
      <xdr:nvSpPr>
        <xdr:cNvPr id="480" name="テキスト ボックス 479"/>
        <xdr:cNvSpPr txBox="1"/>
      </xdr:nvSpPr>
      <xdr:spPr>
        <a:xfrm>
          <a:off x="8483111" y="16909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16,144</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12991</xdr:rowOff>
    </xdr:from>
    <xdr:to>
      <xdr:col>11</xdr:col>
      <xdr:colOff>358775</xdr:colOff>
      <xdr:row>98</xdr:row>
      <xdr:rowOff>114591</xdr:rowOff>
    </xdr:to>
    <xdr:sp macro="" textlink="">
      <xdr:nvSpPr>
        <xdr:cNvPr id="481" name="円/楕円 480"/>
        <xdr:cNvSpPr/>
      </xdr:nvSpPr>
      <xdr:spPr>
        <a:xfrm>
          <a:off x="7810500" y="16815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105718</xdr:rowOff>
    </xdr:from>
    <xdr:ext cx="534377" cy="259045"/>
    <xdr:sp macro="" textlink="">
      <xdr:nvSpPr>
        <xdr:cNvPr id="482" name="テキスト ボックス 481"/>
        <xdr:cNvSpPr txBox="1"/>
      </xdr:nvSpPr>
      <xdr:spPr>
        <a:xfrm>
          <a:off x="7594111" y="1690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16,603</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27767</xdr:rowOff>
    </xdr:from>
    <xdr:to>
      <xdr:col>10</xdr:col>
      <xdr:colOff>155575</xdr:colOff>
      <xdr:row>98</xdr:row>
      <xdr:rowOff>129367</xdr:rowOff>
    </xdr:to>
    <xdr:sp macro="" textlink="">
      <xdr:nvSpPr>
        <xdr:cNvPr id="483" name="円/楕円 482"/>
        <xdr:cNvSpPr/>
      </xdr:nvSpPr>
      <xdr:spPr>
        <a:xfrm>
          <a:off x="6921500" y="1682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120494</xdr:rowOff>
    </xdr:from>
    <xdr:ext cx="534377" cy="259045"/>
    <xdr:sp macro="" textlink="">
      <xdr:nvSpPr>
        <xdr:cNvPr id="484" name="テキスト ボックス 483"/>
        <xdr:cNvSpPr txBox="1"/>
      </xdr:nvSpPr>
      <xdr:spPr>
        <a:xfrm>
          <a:off x="6705111" y="1692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13,371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14,096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5" name="テキスト ボックス 49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497" name="テキスト ボックス 496"/>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99" name="テキスト ボックス 49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1" name="テキスト ボックス 50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3" name="テキスト ボックス 50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41768</xdr:rowOff>
    </xdr:from>
    <xdr:to>
      <xdr:col>23</xdr:col>
      <xdr:colOff>516889</xdr:colOff>
      <xdr:row>39</xdr:row>
      <xdr:rowOff>31710</xdr:rowOff>
    </xdr:to>
    <xdr:cxnSp macro="">
      <xdr:nvCxnSpPr>
        <xdr:cNvPr id="507" name="直線コネクタ 506"/>
        <xdr:cNvCxnSpPr/>
      </xdr:nvCxnSpPr>
      <xdr:spPr>
        <a:xfrm flipV="1">
          <a:off x="16317595" y="5185268"/>
          <a:ext cx="1269" cy="1532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35537</xdr:rowOff>
    </xdr:from>
    <xdr:ext cx="469744" cy="259045"/>
    <xdr:sp macro="" textlink="">
      <xdr:nvSpPr>
        <xdr:cNvPr id="508" name="消防費最小値テキスト"/>
        <xdr:cNvSpPr txBox="1"/>
      </xdr:nvSpPr>
      <xdr:spPr>
        <a:xfrm>
          <a:off x="16370300" y="6722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8,612</a:t>
          </a:r>
          <a:endParaRPr kumimoji="1" lang="ja-JP" altLang="en-US" sz="1000" b="1">
            <a:latin typeface="ＭＳ Ｐゴシック"/>
          </a:endParaRPr>
        </a:p>
      </xdr:txBody>
    </xdr:sp>
    <xdr:clientData/>
  </xdr:oneCellAnchor>
  <xdr:twoCellAnchor>
    <xdr:from>
      <xdr:col>23</xdr:col>
      <xdr:colOff>428625</xdr:colOff>
      <xdr:row>39</xdr:row>
      <xdr:rowOff>31710</xdr:rowOff>
    </xdr:from>
    <xdr:to>
      <xdr:col>23</xdr:col>
      <xdr:colOff>606425</xdr:colOff>
      <xdr:row>39</xdr:row>
      <xdr:rowOff>31710</xdr:rowOff>
    </xdr:to>
    <xdr:cxnSp macro="">
      <xdr:nvCxnSpPr>
        <xdr:cNvPr id="509" name="直線コネクタ 508"/>
        <xdr:cNvCxnSpPr/>
      </xdr:nvCxnSpPr>
      <xdr:spPr>
        <a:xfrm>
          <a:off x="16230600" y="671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159895</xdr:rowOff>
    </xdr:from>
    <xdr:ext cx="534377" cy="259045"/>
    <xdr:sp macro="" textlink="">
      <xdr:nvSpPr>
        <xdr:cNvPr id="510" name="消防費最大値テキスト"/>
        <xdr:cNvSpPr txBox="1"/>
      </xdr:nvSpPr>
      <xdr:spPr>
        <a:xfrm>
          <a:off x="16370300" y="4960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42,142</a:t>
          </a:r>
          <a:endParaRPr kumimoji="1" lang="ja-JP" altLang="en-US" sz="1000" b="1">
            <a:latin typeface="ＭＳ Ｐゴシック"/>
          </a:endParaRPr>
        </a:p>
      </xdr:txBody>
    </xdr:sp>
    <xdr:clientData/>
  </xdr:oneCellAnchor>
  <xdr:twoCellAnchor>
    <xdr:from>
      <xdr:col>23</xdr:col>
      <xdr:colOff>428625</xdr:colOff>
      <xdr:row>30</xdr:row>
      <xdr:rowOff>41768</xdr:rowOff>
    </xdr:from>
    <xdr:to>
      <xdr:col>23</xdr:col>
      <xdr:colOff>606425</xdr:colOff>
      <xdr:row>30</xdr:row>
      <xdr:rowOff>41768</xdr:rowOff>
    </xdr:to>
    <xdr:cxnSp macro="">
      <xdr:nvCxnSpPr>
        <xdr:cNvPr id="511" name="直線コネクタ 510"/>
        <xdr:cNvCxnSpPr/>
      </xdr:nvCxnSpPr>
      <xdr:spPr>
        <a:xfrm>
          <a:off x="16230600" y="5185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83556</xdr:rowOff>
    </xdr:from>
    <xdr:to>
      <xdr:col>23</xdr:col>
      <xdr:colOff>517525</xdr:colOff>
      <xdr:row>36</xdr:row>
      <xdr:rowOff>106187</xdr:rowOff>
    </xdr:to>
    <xdr:cxnSp macro="">
      <xdr:nvCxnSpPr>
        <xdr:cNvPr id="512" name="直線コネクタ 511"/>
        <xdr:cNvCxnSpPr/>
      </xdr:nvCxnSpPr>
      <xdr:spPr>
        <a:xfrm>
          <a:off x="15481300" y="6255756"/>
          <a:ext cx="838200" cy="2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33952</xdr:rowOff>
    </xdr:from>
    <xdr:ext cx="534377" cy="259045"/>
    <xdr:sp macro="" textlink="">
      <xdr:nvSpPr>
        <xdr:cNvPr id="513" name="消防費平均値テキスト"/>
        <xdr:cNvSpPr txBox="1"/>
      </xdr:nvSpPr>
      <xdr:spPr>
        <a:xfrm>
          <a:off x="16370300" y="6377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14,480</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55525</xdr:rowOff>
    </xdr:from>
    <xdr:to>
      <xdr:col>23</xdr:col>
      <xdr:colOff>568325</xdr:colOff>
      <xdr:row>37</xdr:row>
      <xdr:rowOff>157125</xdr:rowOff>
    </xdr:to>
    <xdr:sp macro="" textlink="">
      <xdr:nvSpPr>
        <xdr:cNvPr id="514" name="フローチャート : 判断 513"/>
        <xdr:cNvSpPr/>
      </xdr:nvSpPr>
      <xdr:spPr>
        <a:xfrm>
          <a:off x="162687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83556</xdr:rowOff>
    </xdr:from>
    <xdr:to>
      <xdr:col>22</xdr:col>
      <xdr:colOff>365125</xdr:colOff>
      <xdr:row>36</xdr:row>
      <xdr:rowOff>99055</xdr:rowOff>
    </xdr:to>
    <xdr:cxnSp macro="">
      <xdr:nvCxnSpPr>
        <xdr:cNvPr id="515" name="直線コネクタ 514"/>
        <xdr:cNvCxnSpPr/>
      </xdr:nvCxnSpPr>
      <xdr:spPr>
        <a:xfrm flipV="1">
          <a:off x="14592300" y="6255756"/>
          <a:ext cx="889000" cy="1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80487</xdr:rowOff>
    </xdr:from>
    <xdr:to>
      <xdr:col>22</xdr:col>
      <xdr:colOff>415925</xdr:colOff>
      <xdr:row>38</xdr:row>
      <xdr:rowOff>10637</xdr:rowOff>
    </xdr:to>
    <xdr:sp macro="" textlink="">
      <xdr:nvSpPr>
        <xdr:cNvPr id="516" name="フローチャート : 判断 515"/>
        <xdr:cNvSpPr/>
      </xdr:nvSpPr>
      <xdr:spPr>
        <a:xfrm>
          <a:off x="15430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1764</xdr:rowOff>
    </xdr:from>
    <xdr:ext cx="534377" cy="259045"/>
    <xdr:sp macro="" textlink="">
      <xdr:nvSpPr>
        <xdr:cNvPr id="517" name="テキスト ボックス 516"/>
        <xdr:cNvSpPr txBox="1"/>
      </xdr:nvSpPr>
      <xdr:spPr>
        <a:xfrm>
          <a:off x="15214111" y="651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13,934</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47986</xdr:rowOff>
    </xdr:from>
    <xdr:to>
      <xdr:col>21</xdr:col>
      <xdr:colOff>161925</xdr:colOff>
      <xdr:row>36</xdr:row>
      <xdr:rowOff>99055</xdr:rowOff>
    </xdr:to>
    <xdr:cxnSp macro="">
      <xdr:nvCxnSpPr>
        <xdr:cNvPr id="518" name="直線コネクタ 517"/>
        <xdr:cNvCxnSpPr/>
      </xdr:nvCxnSpPr>
      <xdr:spPr>
        <a:xfrm>
          <a:off x="13703300" y="6220186"/>
          <a:ext cx="889000" cy="51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99964</xdr:rowOff>
    </xdr:from>
    <xdr:to>
      <xdr:col>21</xdr:col>
      <xdr:colOff>212725</xdr:colOff>
      <xdr:row>37</xdr:row>
      <xdr:rowOff>30114</xdr:rowOff>
    </xdr:to>
    <xdr:sp macro="" textlink="">
      <xdr:nvSpPr>
        <xdr:cNvPr id="519" name="フローチャート : 判断 518"/>
        <xdr:cNvSpPr/>
      </xdr:nvSpPr>
      <xdr:spPr>
        <a:xfrm>
          <a:off x="14541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21241</xdr:rowOff>
    </xdr:from>
    <xdr:ext cx="534377" cy="259045"/>
    <xdr:sp macro="" textlink="">
      <xdr:nvSpPr>
        <xdr:cNvPr id="520" name="テキスト ボックス 519"/>
        <xdr:cNvSpPr txBox="1"/>
      </xdr:nvSpPr>
      <xdr:spPr>
        <a:xfrm>
          <a:off x="14325111" y="636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47986</xdr:rowOff>
    </xdr:from>
    <xdr:to>
      <xdr:col>19</xdr:col>
      <xdr:colOff>644525</xdr:colOff>
      <xdr:row>36</xdr:row>
      <xdr:rowOff>70114</xdr:rowOff>
    </xdr:to>
    <xdr:cxnSp macro="">
      <xdr:nvCxnSpPr>
        <xdr:cNvPr id="521" name="直線コネクタ 520"/>
        <xdr:cNvCxnSpPr/>
      </xdr:nvCxnSpPr>
      <xdr:spPr>
        <a:xfrm flipV="1">
          <a:off x="12814300" y="6220186"/>
          <a:ext cx="889000" cy="22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128357</xdr:rowOff>
    </xdr:from>
    <xdr:to>
      <xdr:col>20</xdr:col>
      <xdr:colOff>9525</xdr:colOff>
      <xdr:row>37</xdr:row>
      <xdr:rowOff>58507</xdr:rowOff>
    </xdr:to>
    <xdr:sp macro="" textlink="">
      <xdr:nvSpPr>
        <xdr:cNvPr id="522" name="フローチャート : 判断 521"/>
        <xdr:cNvSpPr/>
      </xdr:nvSpPr>
      <xdr:spPr>
        <a:xfrm>
          <a:off x="13652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49634</xdr:rowOff>
    </xdr:from>
    <xdr:ext cx="534377" cy="259045"/>
    <xdr:sp macro="" textlink="">
      <xdr:nvSpPr>
        <xdr:cNvPr id="523" name="テキスト ボックス 522"/>
        <xdr:cNvSpPr txBox="1"/>
      </xdr:nvSpPr>
      <xdr:spPr>
        <a:xfrm>
          <a:off x="13436111" y="639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165024</xdr:rowOff>
    </xdr:from>
    <xdr:to>
      <xdr:col>18</xdr:col>
      <xdr:colOff>492125</xdr:colOff>
      <xdr:row>37</xdr:row>
      <xdr:rowOff>95174</xdr:rowOff>
    </xdr:to>
    <xdr:sp macro="" textlink="">
      <xdr:nvSpPr>
        <xdr:cNvPr id="524" name="フローチャート : 判断 523"/>
        <xdr:cNvSpPr/>
      </xdr:nvSpPr>
      <xdr:spPr>
        <a:xfrm>
          <a:off x="12763500" y="633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86301</xdr:rowOff>
    </xdr:from>
    <xdr:ext cx="534377" cy="259045"/>
    <xdr:sp macro="" textlink="">
      <xdr:nvSpPr>
        <xdr:cNvPr id="525" name="テキスト ボックス 524"/>
        <xdr:cNvSpPr txBox="1"/>
      </xdr:nvSpPr>
      <xdr:spPr>
        <a:xfrm>
          <a:off x="12547111" y="642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55387</xdr:rowOff>
    </xdr:from>
    <xdr:to>
      <xdr:col>23</xdr:col>
      <xdr:colOff>568325</xdr:colOff>
      <xdr:row>36</xdr:row>
      <xdr:rowOff>156987</xdr:rowOff>
    </xdr:to>
    <xdr:sp macro="" textlink="">
      <xdr:nvSpPr>
        <xdr:cNvPr id="531" name="円/楕円 530"/>
        <xdr:cNvSpPr/>
      </xdr:nvSpPr>
      <xdr:spPr>
        <a:xfrm>
          <a:off x="16268700" y="622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78264</xdr:rowOff>
    </xdr:from>
    <xdr:ext cx="534377" cy="259045"/>
    <xdr:sp macro="" textlink="">
      <xdr:nvSpPr>
        <xdr:cNvPr id="532" name="消防費該当値テキスト"/>
        <xdr:cNvSpPr txBox="1"/>
      </xdr:nvSpPr>
      <xdr:spPr>
        <a:xfrm>
          <a:off x="16370300" y="6079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18,233</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32756</xdr:rowOff>
    </xdr:from>
    <xdr:to>
      <xdr:col>22</xdr:col>
      <xdr:colOff>415925</xdr:colOff>
      <xdr:row>36</xdr:row>
      <xdr:rowOff>134356</xdr:rowOff>
    </xdr:to>
    <xdr:sp macro="" textlink="">
      <xdr:nvSpPr>
        <xdr:cNvPr id="533" name="円/楕円 532"/>
        <xdr:cNvSpPr/>
      </xdr:nvSpPr>
      <xdr:spPr>
        <a:xfrm>
          <a:off x="15430500" y="620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150883</xdr:rowOff>
    </xdr:from>
    <xdr:ext cx="534377" cy="259045"/>
    <xdr:sp macro="" textlink="">
      <xdr:nvSpPr>
        <xdr:cNvPr id="534" name="テキスト ボックス 533"/>
        <xdr:cNvSpPr txBox="1"/>
      </xdr:nvSpPr>
      <xdr:spPr>
        <a:xfrm>
          <a:off x="15214111" y="598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18,728</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48255</xdr:rowOff>
    </xdr:from>
    <xdr:to>
      <xdr:col>21</xdr:col>
      <xdr:colOff>212725</xdr:colOff>
      <xdr:row>36</xdr:row>
      <xdr:rowOff>149855</xdr:rowOff>
    </xdr:to>
    <xdr:sp macro="" textlink="">
      <xdr:nvSpPr>
        <xdr:cNvPr id="535" name="円/楕円 534"/>
        <xdr:cNvSpPr/>
      </xdr:nvSpPr>
      <xdr:spPr>
        <a:xfrm>
          <a:off x="14541500" y="622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166382</xdr:rowOff>
    </xdr:from>
    <xdr:ext cx="534377" cy="259045"/>
    <xdr:sp macro="" textlink="">
      <xdr:nvSpPr>
        <xdr:cNvPr id="536" name="テキスト ボックス 535"/>
        <xdr:cNvSpPr txBox="1"/>
      </xdr:nvSpPr>
      <xdr:spPr>
        <a:xfrm>
          <a:off x="14325111" y="599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18,389</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168636</xdr:rowOff>
    </xdr:from>
    <xdr:to>
      <xdr:col>20</xdr:col>
      <xdr:colOff>9525</xdr:colOff>
      <xdr:row>36</xdr:row>
      <xdr:rowOff>98786</xdr:rowOff>
    </xdr:to>
    <xdr:sp macro="" textlink="">
      <xdr:nvSpPr>
        <xdr:cNvPr id="537" name="円/楕円 536"/>
        <xdr:cNvSpPr/>
      </xdr:nvSpPr>
      <xdr:spPr>
        <a:xfrm>
          <a:off x="13652500" y="616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115313</xdr:rowOff>
    </xdr:from>
    <xdr:ext cx="534377" cy="259045"/>
    <xdr:sp macro="" textlink="">
      <xdr:nvSpPr>
        <xdr:cNvPr id="538" name="テキスト ボックス 537"/>
        <xdr:cNvSpPr txBox="1"/>
      </xdr:nvSpPr>
      <xdr:spPr>
        <a:xfrm>
          <a:off x="13436111" y="5944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19,506</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19314</xdr:rowOff>
    </xdr:from>
    <xdr:to>
      <xdr:col>18</xdr:col>
      <xdr:colOff>492125</xdr:colOff>
      <xdr:row>36</xdr:row>
      <xdr:rowOff>120914</xdr:rowOff>
    </xdr:to>
    <xdr:sp macro="" textlink="">
      <xdr:nvSpPr>
        <xdr:cNvPr id="539" name="円/楕円 538"/>
        <xdr:cNvSpPr/>
      </xdr:nvSpPr>
      <xdr:spPr>
        <a:xfrm>
          <a:off x="12763500" y="61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137441</xdr:rowOff>
    </xdr:from>
    <xdr:ext cx="534377" cy="259045"/>
    <xdr:sp macro="" textlink="">
      <xdr:nvSpPr>
        <xdr:cNvPr id="540" name="テキスト ボックス 539"/>
        <xdr:cNvSpPr txBox="1"/>
      </xdr:nvSpPr>
      <xdr:spPr>
        <a:xfrm>
          <a:off x="12547111" y="5966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19,022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38,964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1" name="テキスト ボックス 55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52" name="直線コネクタ 55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53" name="テキスト ボックス 55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54" name="直線コネクタ 55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55" name="テキスト ボックス 55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56" name="直線コネクタ 55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57" name="テキスト ボックス 55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58" name="直線コネクタ 55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59" name="テキスト ボックス 55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0" name="直線コネクタ 55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1" name="テキスト ボックス 56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2" name="直線コネクタ 56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63" name="テキスト ボックス 56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97670</xdr:rowOff>
    </xdr:from>
    <xdr:to>
      <xdr:col>23</xdr:col>
      <xdr:colOff>516889</xdr:colOff>
      <xdr:row>59</xdr:row>
      <xdr:rowOff>70581</xdr:rowOff>
    </xdr:to>
    <xdr:cxnSp macro="">
      <xdr:nvCxnSpPr>
        <xdr:cNvPr id="567" name="直線コネクタ 566"/>
        <xdr:cNvCxnSpPr/>
      </xdr:nvCxnSpPr>
      <xdr:spPr>
        <a:xfrm flipV="1">
          <a:off x="16317595" y="8670170"/>
          <a:ext cx="1269" cy="1515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74408</xdr:rowOff>
    </xdr:from>
    <xdr:ext cx="534377" cy="259045"/>
    <xdr:sp macro="" textlink="">
      <xdr:nvSpPr>
        <xdr:cNvPr id="568" name="教育費最小値テキスト"/>
        <xdr:cNvSpPr txBox="1"/>
      </xdr:nvSpPr>
      <xdr:spPr>
        <a:xfrm>
          <a:off x="16370300" y="1018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21,733</a:t>
          </a:r>
          <a:endParaRPr kumimoji="1" lang="ja-JP" altLang="en-US" sz="1000" b="1">
            <a:latin typeface="ＭＳ Ｐゴシック"/>
          </a:endParaRPr>
        </a:p>
      </xdr:txBody>
    </xdr:sp>
    <xdr:clientData/>
  </xdr:oneCellAnchor>
  <xdr:twoCellAnchor>
    <xdr:from>
      <xdr:col>23</xdr:col>
      <xdr:colOff>428625</xdr:colOff>
      <xdr:row>59</xdr:row>
      <xdr:rowOff>70581</xdr:rowOff>
    </xdr:from>
    <xdr:to>
      <xdr:col>23</xdr:col>
      <xdr:colOff>606425</xdr:colOff>
      <xdr:row>59</xdr:row>
      <xdr:rowOff>70581</xdr:rowOff>
    </xdr:to>
    <xdr:cxnSp macro="">
      <xdr:nvCxnSpPr>
        <xdr:cNvPr id="569" name="直線コネクタ 568"/>
        <xdr:cNvCxnSpPr/>
      </xdr:nvCxnSpPr>
      <xdr:spPr>
        <a:xfrm>
          <a:off x="16230600" y="10186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44347</xdr:rowOff>
    </xdr:from>
    <xdr:ext cx="599010" cy="259045"/>
    <xdr:sp macro="" textlink="">
      <xdr:nvSpPr>
        <xdr:cNvPr id="570" name="教育費最大値テキスト"/>
        <xdr:cNvSpPr txBox="1"/>
      </xdr:nvSpPr>
      <xdr:spPr>
        <a:xfrm>
          <a:off x="16370300" y="844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114,574</a:t>
          </a:r>
          <a:endParaRPr kumimoji="1" lang="ja-JP" altLang="en-US" sz="1000" b="1">
            <a:latin typeface="ＭＳ Ｐゴシック"/>
          </a:endParaRPr>
        </a:p>
      </xdr:txBody>
    </xdr:sp>
    <xdr:clientData/>
  </xdr:oneCellAnchor>
  <xdr:twoCellAnchor>
    <xdr:from>
      <xdr:col>23</xdr:col>
      <xdr:colOff>428625</xdr:colOff>
      <xdr:row>50</xdr:row>
      <xdr:rowOff>97670</xdr:rowOff>
    </xdr:from>
    <xdr:to>
      <xdr:col>23</xdr:col>
      <xdr:colOff>606425</xdr:colOff>
      <xdr:row>50</xdr:row>
      <xdr:rowOff>97670</xdr:rowOff>
    </xdr:to>
    <xdr:cxnSp macro="">
      <xdr:nvCxnSpPr>
        <xdr:cNvPr id="571" name="直線コネクタ 570"/>
        <xdr:cNvCxnSpPr/>
      </xdr:nvCxnSpPr>
      <xdr:spPr>
        <a:xfrm>
          <a:off x="16230600" y="867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53</xdr:row>
      <xdr:rowOff>143913</xdr:rowOff>
    </xdr:from>
    <xdr:to>
      <xdr:col>23</xdr:col>
      <xdr:colOff>517525</xdr:colOff>
      <xdr:row>57</xdr:row>
      <xdr:rowOff>145268</xdr:rowOff>
    </xdr:to>
    <xdr:cxnSp macro="">
      <xdr:nvCxnSpPr>
        <xdr:cNvPr id="572" name="直線コネクタ 571"/>
        <xdr:cNvCxnSpPr/>
      </xdr:nvCxnSpPr>
      <xdr:spPr>
        <a:xfrm>
          <a:off x="15481300" y="9230763"/>
          <a:ext cx="838200" cy="68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72458</xdr:rowOff>
    </xdr:from>
    <xdr:ext cx="534377" cy="259045"/>
    <xdr:sp macro="" textlink="">
      <xdr:nvSpPr>
        <xdr:cNvPr id="573" name="教育費平均値テキスト"/>
        <xdr:cNvSpPr txBox="1"/>
      </xdr:nvSpPr>
      <xdr:spPr>
        <a:xfrm>
          <a:off x="16370300" y="9673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40,908</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49581</xdr:rowOff>
    </xdr:from>
    <xdr:to>
      <xdr:col>23</xdr:col>
      <xdr:colOff>568325</xdr:colOff>
      <xdr:row>57</xdr:row>
      <xdr:rowOff>151181</xdr:rowOff>
    </xdr:to>
    <xdr:sp macro="" textlink="">
      <xdr:nvSpPr>
        <xdr:cNvPr id="574" name="フローチャート : 判断 573"/>
        <xdr:cNvSpPr/>
      </xdr:nvSpPr>
      <xdr:spPr>
        <a:xfrm>
          <a:off x="16268700" y="9822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53</xdr:row>
      <xdr:rowOff>143913</xdr:rowOff>
    </xdr:from>
    <xdr:to>
      <xdr:col>22</xdr:col>
      <xdr:colOff>365125</xdr:colOff>
      <xdr:row>55</xdr:row>
      <xdr:rowOff>141153</xdr:rowOff>
    </xdr:to>
    <xdr:cxnSp macro="">
      <xdr:nvCxnSpPr>
        <xdr:cNvPr id="575" name="直線コネクタ 574"/>
        <xdr:cNvCxnSpPr/>
      </xdr:nvCxnSpPr>
      <xdr:spPr>
        <a:xfrm flipV="1">
          <a:off x="14592300" y="9230763"/>
          <a:ext cx="889000" cy="340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33334</xdr:rowOff>
    </xdr:from>
    <xdr:to>
      <xdr:col>22</xdr:col>
      <xdr:colOff>415925</xdr:colOff>
      <xdr:row>57</xdr:row>
      <xdr:rowOff>134934</xdr:rowOff>
    </xdr:to>
    <xdr:sp macro="" textlink="">
      <xdr:nvSpPr>
        <xdr:cNvPr id="576" name="フローチャート : 判断 575"/>
        <xdr:cNvSpPr/>
      </xdr:nvSpPr>
      <xdr:spPr>
        <a:xfrm>
          <a:off x="15430500" y="9805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126061</xdr:rowOff>
    </xdr:from>
    <xdr:ext cx="534377" cy="259045"/>
    <xdr:sp macro="" textlink="">
      <xdr:nvSpPr>
        <xdr:cNvPr id="577" name="テキスト ボックス 576"/>
        <xdr:cNvSpPr txBox="1"/>
      </xdr:nvSpPr>
      <xdr:spPr>
        <a:xfrm>
          <a:off x="15214111" y="989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41,903</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141153</xdr:rowOff>
    </xdr:from>
    <xdr:to>
      <xdr:col>21</xdr:col>
      <xdr:colOff>161925</xdr:colOff>
      <xdr:row>56</xdr:row>
      <xdr:rowOff>126343</xdr:rowOff>
    </xdr:to>
    <xdr:cxnSp macro="">
      <xdr:nvCxnSpPr>
        <xdr:cNvPr id="578" name="直線コネクタ 577"/>
        <xdr:cNvCxnSpPr/>
      </xdr:nvCxnSpPr>
      <xdr:spPr>
        <a:xfrm flipV="1">
          <a:off x="13703300" y="9570903"/>
          <a:ext cx="889000" cy="156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130163</xdr:rowOff>
    </xdr:from>
    <xdr:to>
      <xdr:col>21</xdr:col>
      <xdr:colOff>212725</xdr:colOff>
      <xdr:row>57</xdr:row>
      <xdr:rowOff>60313</xdr:rowOff>
    </xdr:to>
    <xdr:sp macro="" textlink="">
      <xdr:nvSpPr>
        <xdr:cNvPr id="579" name="フローチャート : 判断 578"/>
        <xdr:cNvSpPr/>
      </xdr:nvSpPr>
      <xdr:spPr>
        <a:xfrm>
          <a:off x="14541500" y="973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51440</xdr:rowOff>
    </xdr:from>
    <xdr:ext cx="534377" cy="259045"/>
    <xdr:sp macro="" textlink="">
      <xdr:nvSpPr>
        <xdr:cNvPr id="580" name="テキスト ボックス 579"/>
        <xdr:cNvSpPr txBox="1"/>
      </xdr:nvSpPr>
      <xdr:spPr>
        <a:xfrm>
          <a:off x="14325111" y="9824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37402</xdr:rowOff>
    </xdr:from>
    <xdr:to>
      <xdr:col>19</xdr:col>
      <xdr:colOff>644525</xdr:colOff>
      <xdr:row>56</xdr:row>
      <xdr:rowOff>126343</xdr:rowOff>
    </xdr:to>
    <xdr:cxnSp macro="">
      <xdr:nvCxnSpPr>
        <xdr:cNvPr id="581" name="直線コネクタ 580"/>
        <xdr:cNvCxnSpPr/>
      </xdr:nvCxnSpPr>
      <xdr:spPr>
        <a:xfrm>
          <a:off x="12814300" y="9638602"/>
          <a:ext cx="889000" cy="8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137298</xdr:rowOff>
    </xdr:from>
    <xdr:to>
      <xdr:col>20</xdr:col>
      <xdr:colOff>9525</xdr:colOff>
      <xdr:row>57</xdr:row>
      <xdr:rowOff>67448</xdr:rowOff>
    </xdr:to>
    <xdr:sp macro="" textlink="">
      <xdr:nvSpPr>
        <xdr:cNvPr id="582" name="フローチャート : 判断 581"/>
        <xdr:cNvSpPr/>
      </xdr:nvSpPr>
      <xdr:spPr>
        <a:xfrm>
          <a:off x="13652500" y="9738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58575</xdr:rowOff>
    </xdr:from>
    <xdr:ext cx="534377" cy="259045"/>
    <xdr:sp macro="" textlink="">
      <xdr:nvSpPr>
        <xdr:cNvPr id="583" name="テキスト ボックス 582"/>
        <xdr:cNvSpPr txBox="1"/>
      </xdr:nvSpPr>
      <xdr:spPr>
        <a:xfrm>
          <a:off x="13436111" y="983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158313</xdr:rowOff>
    </xdr:from>
    <xdr:to>
      <xdr:col>18</xdr:col>
      <xdr:colOff>492125</xdr:colOff>
      <xdr:row>57</xdr:row>
      <xdr:rowOff>88463</xdr:rowOff>
    </xdr:to>
    <xdr:sp macro="" textlink="">
      <xdr:nvSpPr>
        <xdr:cNvPr id="584" name="フローチャート : 判断 583"/>
        <xdr:cNvSpPr/>
      </xdr:nvSpPr>
      <xdr:spPr>
        <a:xfrm>
          <a:off x="12763500" y="975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79590</xdr:rowOff>
    </xdr:from>
    <xdr:ext cx="534377" cy="259045"/>
    <xdr:sp macro="" textlink="">
      <xdr:nvSpPr>
        <xdr:cNvPr id="585" name="テキスト ボックス 584"/>
        <xdr:cNvSpPr txBox="1"/>
      </xdr:nvSpPr>
      <xdr:spPr>
        <a:xfrm>
          <a:off x="12547111" y="9852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94468</xdr:rowOff>
    </xdr:from>
    <xdr:to>
      <xdr:col>23</xdr:col>
      <xdr:colOff>568325</xdr:colOff>
      <xdr:row>58</xdr:row>
      <xdr:rowOff>24618</xdr:rowOff>
    </xdr:to>
    <xdr:sp macro="" textlink="">
      <xdr:nvSpPr>
        <xdr:cNvPr id="591" name="円/楕円 590"/>
        <xdr:cNvSpPr/>
      </xdr:nvSpPr>
      <xdr:spPr>
        <a:xfrm>
          <a:off x="16268700" y="9867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72895</xdr:rowOff>
    </xdr:from>
    <xdr:ext cx="534377" cy="259045"/>
    <xdr:sp macro="" textlink="">
      <xdr:nvSpPr>
        <xdr:cNvPr id="592" name="教育費該当値テキスト"/>
        <xdr:cNvSpPr txBox="1"/>
      </xdr:nvSpPr>
      <xdr:spPr>
        <a:xfrm>
          <a:off x="16370300" y="9845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38,159</a:t>
          </a:r>
          <a:endParaRPr kumimoji="1" lang="ja-JP" altLang="en-US" sz="1000" b="1">
            <a:solidFill>
              <a:srgbClr val="FF0000"/>
            </a:solidFill>
            <a:latin typeface="ＭＳ Ｐゴシック"/>
          </a:endParaRPr>
        </a:p>
      </xdr:txBody>
    </xdr:sp>
    <xdr:clientData/>
  </xdr:oneCellAnchor>
  <xdr:twoCellAnchor>
    <xdr:from>
      <xdr:col>22</xdr:col>
      <xdr:colOff>314325</xdr:colOff>
      <xdr:row>53</xdr:row>
      <xdr:rowOff>93113</xdr:rowOff>
    </xdr:from>
    <xdr:to>
      <xdr:col>22</xdr:col>
      <xdr:colOff>415925</xdr:colOff>
      <xdr:row>54</xdr:row>
      <xdr:rowOff>23263</xdr:rowOff>
    </xdr:to>
    <xdr:sp macro="" textlink="">
      <xdr:nvSpPr>
        <xdr:cNvPr id="593" name="円/楕円 592"/>
        <xdr:cNvSpPr/>
      </xdr:nvSpPr>
      <xdr:spPr>
        <a:xfrm>
          <a:off x="15430500" y="9179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52</xdr:row>
      <xdr:rowOff>39790</xdr:rowOff>
    </xdr:from>
    <xdr:ext cx="534377" cy="259045"/>
    <xdr:sp macro="" textlink="">
      <xdr:nvSpPr>
        <xdr:cNvPr id="594" name="テキスト ボックス 593"/>
        <xdr:cNvSpPr txBox="1"/>
      </xdr:nvSpPr>
      <xdr:spPr>
        <a:xfrm>
          <a:off x="15214111" y="8955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80,242</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90353</xdr:rowOff>
    </xdr:from>
    <xdr:to>
      <xdr:col>21</xdr:col>
      <xdr:colOff>212725</xdr:colOff>
      <xdr:row>56</xdr:row>
      <xdr:rowOff>20503</xdr:rowOff>
    </xdr:to>
    <xdr:sp macro="" textlink="">
      <xdr:nvSpPr>
        <xdr:cNvPr id="595" name="円/楕円 594"/>
        <xdr:cNvSpPr/>
      </xdr:nvSpPr>
      <xdr:spPr>
        <a:xfrm>
          <a:off x="14541500" y="952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37030</xdr:rowOff>
    </xdr:from>
    <xdr:ext cx="534377" cy="259045"/>
    <xdr:sp macro="" textlink="">
      <xdr:nvSpPr>
        <xdr:cNvPr id="596" name="テキスト ボックス 595"/>
        <xdr:cNvSpPr txBox="1"/>
      </xdr:nvSpPr>
      <xdr:spPr>
        <a:xfrm>
          <a:off x="14325111" y="9295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59,411</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75543</xdr:rowOff>
    </xdr:from>
    <xdr:to>
      <xdr:col>20</xdr:col>
      <xdr:colOff>9525</xdr:colOff>
      <xdr:row>57</xdr:row>
      <xdr:rowOff>5693</xdr:rowOff>
    </xdr:to>
    <xdr:sp macro="" textlink="">
      <xdr:nvSpPr>
        <xdr:cNvPr id="597" name="円/楕円 596"/>
        <xdr:cNvSpPr/>
      </xdr:nvSpPr>
      <xdr:spPr>
        <a:xfrm>
          <a:off x="13652500" y="967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22220</xdr:rowOff>
    </xdr:from>
    <xdr:ext cx="534377" cy="259045"/>
    <xdr:sp macro="" textlink="">
      <xdr:nvSpPr>
        <xdr:cNvPr id="598" name="テキスト ボックス 597"/>
        <xdr:cNvSpPr txBox="1"/>
      </xdr:nvSpPr>
      <xdr:spPr>
        <a:xfrm>
          <a:off x="13436111" y="945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49,818</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158052</xdr:rowOff>
    </xdr:from>
    <xdr:to>
      <xdr:col>18</xdr:col>
      <xdr:colOff>492125</xdr:colOff>
      <xdr:row>56</xdr:row>
      <xdr:rowOff>88202</xdr:rowOff>
    </xdr:to>
    <xdr:sp macro="" textlink="">
      <xdr:nvSpPr>
        <xdr:cNvPr id="599" name="円/楕円 598"/>
        <xdr:cNvSpPr/>
      </xdr:nvSpPr>
      <xdr:spPr>
        <a:xfrm>
          <a:off x="12763500" y="958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104729</xdr:rowOff>
    </xdr:from>
    <xdr:ext cx="534377" cy="259045"/>
    <xdr:sp macro="" textlink="">
      <xdr:nvSpPr>
        <xdr:cNvPr id="600" name="テキスト ボックス 599"/>
        <xdr:cNvSpPr txBox="1"/>
      </xdr:nvSpPr>
      <xdr:spPr>
        <a:xfrm>
          <a:off x="12547111" y="936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55,265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1" name="直線コネクタ 61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2" name="テキスト ボックス 61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3" name="直線コネクタ 61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4" name="テキスト ボックス 613"/>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5" name="直線コネクタ 61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16" name="テキスト ボックス 615"/>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7" name="直線コネクタ 61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18" name="テキスト ボックス 617"/>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0" name="テキスト ボックス 61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55621</xdr:rowOff>
    </xdr:from>
    <xdr:to>
      <xdr:col>23</xdr:col>
      <xdr:colOff>516889</xdr:colOff>
      <xdr:row>78</xdr:row>
      <xdr:rowOff>139700</xdr:rowOff>
    </xdr:to>
    <xdr:cxnSp macro="">
      <xdr:nvCxnSpPr>
        <xdr:cNvPr id="622" name="直線コネクタ 621"/>
        <xdr:cNvCxnSpPr/>
      </xdr:nvCxnSpPr>
      <xdr:spPr>
        <a:xfrm flipV="1">
          <a:off x="16317595" y="12228571"/>
          <a:ext cx="1269" cy="128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3446</xdr:rowOff>
    </xdr:from>
    <xdr:ext cx="249299" cy="259045"/>
    <xdr:sp macro="" textlink="">
      <xdr:nvSpPr>
        <xdr:cNvPr id="623" name="災害復旧費最小値テキスト"/>
        <xdr:cNvSpPr txBox="1"/>
      </xdr:nvSpPr>
      <xdr:spPr>
        <a:xfrm>
          <a:off x="16370300" y="13547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4" name="直線コネクタ 623"/>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2298</xdr:rowOff>
    </xdr:from>
    <xdr:ext cx="534377" cy="259045"/>
    <xdr:sp macro="" textlink="">
      <xdr:nvSpPr>
        <xdr:cNvPr id="625" name="災害復旧費最大値テキスト"/>
        <xdr:cNvSpPr txBox="1"/>
      </xdr:nvSpPr>
      <xdr:spPr>
        <a:xfrm>
          <a:off x="16370300" y="1200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28,089</a:t>
          </a:r>
          <a:endParaRPr kumimoji="1" lang="ja-JP" altLang="en-US" sz="1000" b="1">
            <a:latin typeface="ＭＳ Ｐゴシック"/>
          </a:endParaRPr>
        </a:p>
      </xdr:txBody>
    </xdr:sp>
    <xdr:clientData/>
  </xdr:oneCellAnchor>
  <xdr:twoCellAnchor>
    <xdr:from>
      <xdr:col>23</xdr:col>
      <xdr:colOff>428625</xdr:colOff>
      <xdr:row>71</xdr:row>
      <xdr:rowOff>55621</xdr:rowOff>
    </xdr:from>
    <xdr:to>
      <xdr:col>23</xdr:col>
      <xdr:colOff>606425</xdr:colOff>
      <xdr:row>71</xdr:row>
      <xdr:rowOff>55621</xdr:rowOff>
    </xdr:to>
    <xdr:cxnSp macro="">
      <xdr:nvCxnSpPr>
        <xdr:cNvPr id="626" name="直線コネクタ 625"/>
        <xdr:cNvCxnSpPr/>
      </xdr:nvCxnSpPr>
      <xdr:spPr>
        <a:xfrm>
          <a:off x="16230600" y="1222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137185</xdr:rowOff>
    </xdr:from>
    <xdr:to>
      <xdr:col>23</xdr:col>
      <xdr:colOff>517525</xdr:colOff>
      <xdr:row>78</xdr:row>
      <xdr:rowOff>139609</xdr:rowOff>
    </xdr:to>
    <xdr:cxnSp macro="">
      <xdr:nvCxnSpPr>
        <xdr:cNvPr id="627" name="直線コネクタ 626"/>
        <xdr:cNvCxnSpPr/>
      </xdr:nvCxnSpPr>
      <xdr:spPr>
        <a:xfrm flipV="1">
          <a:off x="15481300" y="13510285"/>
          <a:ext cx="838200" cy="2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92346</xdr:rowOff>
    </xdr:from>
    <xdr:ext cx="378565" cy="259045"/>
    <xdr:sp macro="" textlink="">
      <xdr:nvSpPr>
        <xdr:cNvPr id="628" name="災害復旧費平均値テキスト"/>
        <xdr:cNvSpPr txBox="1"/>
      </xdr:nvSpPr>
      <xdr:spPr>
        <a:xfrm>
          <a:off x="16370300" y="132939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69469</xdr:rowOff>
    </xdr:from>
    <xdr:to>
      <xdr:col>23</xdr:col>
      <xdr:colOff>568325</xdr:colOff>
      <xdr:row>78</xdr:row>
      <xdr:rowOff>171069</xdr:rowOff>
    </xdr:to>
    <xdr:sp macro="" textlink="">
      <xdr:nvSpPr>
        <xdr:cNvPr id="629" name="フローチャート : 判断 628"/>
        <xdr:cNvSpPr/>
      </xdr:nvSpPr>
      <xdr:spPr>
        <a:xfrm>
          <a:off x="16268700" y="1344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132065</xdr:rowOff>
    </xdr:from>
    <xdr:to>
      <xdr:col>22</xdr:col>
      <xdr:colOff>365125</xdr:colOff>
      <xdr:row>78</xdr:row>
      <xdr:rowOff>139609</xdr:rowOff>
    </xdr:to>
    <xdr:cxnSp macro="">
      <xdr:nvCxnSpPr>
        <xdr:cNvPr id="630" name="直線コネクタ 629"/>
        <xdr:cNvCxnSpPr/>
      </xdr:nvCxnSpPr>
      <xdr:spPr>
        <a:xfrm>
          <a:off x="14592300" y="13505165"/>
          <a:ext cx="8890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68098</xdr:rowOff>
    </xdr:from>
    <xdr:to>
      <xdr:col>22</xdr:col>
      <xdr:colOff>415925</xdr:colOff>
      <xdr:row>78</xdr:row>
      <xdr:rowOff>169698</xdr:rowOff>
    </xdr:to>
    <xdr:sp macro="" textlink="">
      <xdr:nvSpPr>
        <xdr:cNvPr id="631" name="フローチャート : 判断 630"/>
        <xdr:cNvSpPr/>
      </xdr:nvSpPr>
      <xdr:spPr>
        <a:xfrm>
          <a:off x="15430500" y="1344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14775</xdr:rowOff>
    </xdr:from>
    <xdr:ext cx="378565" cy="259045"/>
    <xdr:sp macro="" textlink="">
      <xdr:nvSpPr>
        <xdr:cNvPr id="632" name="テキスト ボックス 631"/>
        <xdr:cNvSpPr txBox="1"/>
      </xdr:nvSpPr>
      <xdr:spPr>
        <a:xfrm>
          <a:off x="15292017" y="132164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109799</xdr:rowOff>
    </xdr:from>
    <xdr:to>
      <xdr:col>21</xdr:col>
      <xdr:colOff>161925</xdr:colOff>
      <xdr:row>78</xdr:row>
      <xdr:rowOff>132065</xdr:rowOff>
    </xdr:to>
    <xdr:cxnSp macro="">
      <xdr:nvCxnSpPr>
        <xdr:cNvPr id="633" name="直線コネクタ 632"/>
        <xdr:cNvCxnSpPr/>
      </xdr:nvCxnSpPr>
      <xdr:spPr>
        <a:xfrm>
          <a:off x="13703300" y="13482899"/>
          <a:ext cx="889000" cy="22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82271</xdr:rowOff>
    </xdr:from>
    <xdr:to>
      <xdr:col>21</xdr:col>
      <xdr:colOff>212725</xdr:colOff>
      <xdr:row>78</xdr:row>
      <xdr:rowOff>12421</xdr:rowOff>
    </xdr:to>
    <xdr:sp macro="" textlink="">
      <xdr:nvSpPr>
        <xdr:cNvPr id="634" name="フローチャート : 判断 633"/>
        <xdr:cNvSpPr/>
      </xdr:nvSpPr>
      <xdr:spPr>
        <a:xfrm>
          <a:off x="14541500" y="1328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28948</xdr:rowOff>
    </xdr:from>
    <xdr:ext cx="469744" cy="259045"/>
    <xdr:sp macro="" textlink="">
      <xdr:nvSpPr>
        <xdr:cNvPr id="635" name="テキスト ボックス 634"/>
        <xdr:cNvSpPr txBox="1"/>
      </xdr:nvSpPr>
      <xdr:spPr>
        <a:xfrm>
          <a:off x="14357427" y="13059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97684</xdr:rowOff>
    </xdr:from>
    <xdr:to>
      <xdr:col>19</xdr:col>
      <xdr:colOff>644525</xdr:colOff>
      <xdr:row>78</xdr:row>
      <xdr:rowOff>109799</xdr:rowOff>
    </xdr:to>
    <xdr:cxnSp macro="">
      <xdr:nvCxnSpPr>
        <xdr:cNvPr id="636" name="直線コネクタ 635"/>
        <xdr:cNvCxnSpPr/>
      </xdr:nvCxnSpPr>
      <xdr:spPr>
        <a:xfrm>
          <a:off x="12814300" y="13299334"/>
          <a:ext cx="889000" cy="183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69149</xdr:rowOff>
    </xdr:from>
    <xdr:to>
      <xdr:col>20</xdr:col>
      <xdr:colOff>9525</xdr:colOff>
      <xdr:row>77</xdr:row>
      <xdr:rowOff>170749</xdr:rowOff>
    </xdr:to>
    <xdr:sp macro="" textlink="">
      <xdr:nvSpPr>
        <xdr:cNvPr id="637" name="フローチャート : 判断 636"/>
        <xdr:cNvSpPr/>
      </xdr:nvSpPr>
      <xdr:spPr>
        <a:xfrm>
          <a:off x="13652500" y="1327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15826</xdr:rowOff>
    </xdr:from>
    <xdr:ext cx="469744" cy="259045"/>
    <xdr:sp macro="" textlink="">
      <xdr:nvSpPr>
        <xdr:cNvPr id="638" name="テキスト ボックス 637"/>
        <xdr:cNvSpPr txBox="1"/>
      </xdr:nvSpPr>
      <xdr:spPr>
        <a:xfrm>
          <a:off x="13468427" y="13046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40253</xdr:rowOff>
    </xdr:from>
    <xdr:to>
      <xdr:col>18</xdr:col>
      <xdr:colOff>492125</xdr:colOff>
      <xdr:row>77</xdr:row>
      <xdr:rowOff>141853</xdr:rowOff>
    </xdr:to>
    <xdr:sp macro="" textlink="">
      <xdr:nvSpPr>
        <xdr:cNvPr id="639" name="フローチャート : 判断 638"/>
        <xdr:cNvSpPr/>
      </xdr:nvSpPr>
      <xdr:spPr>
        <a:xfrm>
          <a:off x="12763500" y="13241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75</xdr:row>
      <xdr:rowOff>158380</xdr:rowOff>
    </xdr:from>
    <xdr:ext cx="469744" cy="259045"/>
    <xdr:sp macro="" textlink="">
      <xdr:nvSpPr>
        <xdr:cNvPr id="640" name="テキスト ボックス 639"/>
        <xdr:cNvSpPr txBox="1"/>
      </xdr:nvSpPr>
      <xdr:spPr>
        <a:xfrm>
          <a:off x="12579427" y="13017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86385</xdr:rowOff>
    </xdr:from>
    <xdr:to>
      <xdr:col>23</xdr:col>
      <xdr:colOff>568325</xdr:colOff>
      <xdr:row>79</xdr:row>
      <xdr:rowOff>16535</xdr:rowOff>
    </xdr:to>
    <xdr:sp macro="" textlink="">
      <xdr:nvSpPr>
        <xdr:cNvPr id="646" name="円/楕円 645"/>
        <xdr:cNvSpPr/>
      </xdr:nvSpPr>
      <xdr:spPr>
        <a:xfrm>
          <a:off x="16268700" y="1345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47896</xdr:rowOff>
    </xdr:from>
    <xdr:ext cx="313932" cy="259045"/>
    <xdr:sp macro="" textlink="">
      <xdr:nvSpPr>
        <xdr:cNvPr id="647" name="災害復旧費該当値テキスト"/>
        <xdr:cNvSpPr txBox="1"/>
      </xdr:nvSpPr>
      <xdr:spPr>
        <a:xfrm>
          <a:off x="16370300" y="134209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88809</xdr:rowOff>
    </xdr:from>
    <xdr:to>
      <xdr:col>22</xdr:col>
      <xdr:colOff>415925</xdr:colOff>
      <xdr:row>79</xdr:row>
      <xdr:rowOff>18959</xdr:rowOff>
    </xdr:to>
    <xdr:sp macro="" textlink="">
      <xdr:nvSpPr>
        <xdr:cNvPr id="648" name="円/楕円 647"/>
        <xdr:cNvSpPr/>
      </xdr:nvSpPr>
      <xdr:spPr>
        <a:xfrm>
          <a:off x="15430500" y="1346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10086</xdr:rowOff>
    </xdr:from>
    <xdr:ext cx="249299" cy="259045"/>
    <xdr:sp macro="" textlink="">
      <xdr:nvSpPr>
        <xdr:cNvPr id="649" name="テキスト ボックス 648"/>
        <xdr:cNvSpPr txBox="1"/>
      </xdr:nvSpPr>
      <xdr:spPr>
        <a:xfrm>
          <a:off x="15356649" y="135546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81265</xdr:rowOff>
    </xdr:from>
    <xdr:to>
      <xdr:col>21</xdr:col>
      <xdr:colOff>212725</xdr:colOff>
      <xdr:row>79</xdr:row>
      <xdr:rowOff>11415</xdr:rowOff>
    </xdr:to>
    <xdr:sp macro="" textlink="">
      <xdr:nvSpPr>
        <xdr:cNvPr id="650" name="円/楕円 649"/>
        <xdr:cNvSpPr/>
      </xdr:nvSpPr>
      <xdr:spPr>
        <a:xfrm>
          <a:off x="14541500" y="1345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2542</xdr:rowOff>
    </xdr:from>
    <xdr:ext cx="378565" cy="259045"/>
    <xdr:sp macro="" textlink="">
      <xdr:nvSpPr>
        <xdr:cNvPr id="651" name="テキスト ボックス 650"/>
        <xdr:cNvSpPr txBox="1"/>
      </xdr:nvSpPr>
      <xdr:spPr>
        <a:xfrm>
          <a:off x="14403017" y="13547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58999</xdr:rowOff>
    </xdr:from>
    <xdr:to>
      <xdr:col>20</xdr:col>
      <xdr:colOff>9525</xdr:colOff>
      <xdr:row>78</xdr:row>
      <xdr:rowOff>160599</xdr:rowOff>
    </xdr:to>
    <xdr:sp macro="" textlink="">
      <xdr:nvSpPr>
        <xdr:cNvPr id="652" name="円/楕円 651"/>
        <xdr:cNvSpPr/>
      </xdr:nvSpPr>
      <xdr:spPr>
        <a:xfrm>
          <a:off x="13652500" y="13432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78</xdr:row>
      <xdr:rowOff>151726</xdr:rowOff>
    </xdr:from>
    <xdr:ext cx="378565" cy="259045"/>
    <xdr:sp macro="" textlink="">
      <xdr:nvSpPr>
        <xdr:cNvPr id="653" name="テキスト ボックス 652"/>
        <xdr:cNvSpPr txBox="1"/>
      </xdr:nvSpPr>
      <xdr:spPr>
        <a:xfrm>
          <a:off x="13514017" y="135248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46884</xdr:rowOff>
    </xdr:from>
    <xdr:to>
      <xdr:col>18</xdr:col>
      <xdr:colOff>492125</xdr:colOff>
      <xdr:row>77</xdr:row>
      <xdr:rowOff>148484</xdr:rowOff>
    </xdr:to>
    <xdr:sp macro="" textlink="">
      <xdr:nvSpPr>
        <xdr:cNvPr id="654" name="円/楕円 653"/>
        <xdr:cNvSpPr/>
      </xdr:nvSpPr>
      <xdr:spPr>
        <a:xfrm>
          <a:off x="12763500" y="1324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139611</xdr:rowOff>
    </xdr:from>
    <xdr:ext cx="469744" cy="259045"/>
    <xdr:sp macro="" textlink="">
      <xdr:nvSpPr>
        <xdr:cNvPr id="655" name="テキスト ボックス 654"/>
        <xdr:cNvSpPr txBox="1"/>
      </xdr:nvSpPr>
      <xdr:spPr>
        <a:xfrm>
          <a:off x="12579427" y="13341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30,832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139700</xdr:rowOff>
    </xdr:from>
    <xdr:to>
      <xdr:col>24</xdr:col>
      <xdr:colOff>644525</xdr:colOff>
      <xdr:row>99</xdr:row>
      <xdr:rowOff>139700</xdr:rowOff>
    </xdr:to>
    <xdr:cxnSp macro="">
      <xdr:nvCxnSpPr>
        <xdr:cNvPr id="666" name="直線コネクタ 665"/>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168927</xdr:rowOff>
    </xdr:from>
    <xdr:ext cx="248786" cy="259045"/>
    <xdr:sp macro="" textlink="">
      <xdr:nvSpPr>
        <xdr:cNvPr id="667" name="テキスト ボックス 666"/>
        <xdr:cNvSpPr txBox="1"/>
      </xdr:nvSpPr>
      <xdr:spPr>
        <a:xfrm>
          <a:off x="12197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98</xdr:row>
      <xdr:rowOff>25400</xdr:rowOff>
    </xdr:from>
    <xdr:to>
      <xdr:col>24</xdr:col>
      <xdr:colOff>644525</xdr:colOff>
      <xdr:row>98</xdr:row>
      <xdr:rowOff>25400</xdr:rowOff>
    </xdr:to>
    <xdr:cxnSp macro="">
      <xdr:nvCxnSpPr>
        <xdr:cNvPr id="668" name="直線コネクタ 667"/>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97</xdr:row>
      <xdr:rowOff>54627</xdr:rowOff>
    </xdr:from>
    <xdr:ext cx="531299" cy="259045"/>
    <xdr:sp macro="" textlink="">
      <xdr:nvSpPr>
        <xdr:cNvPr id="669" name="テキスト ボックス 668"/>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96</xdr:row>
      <xdr:rowOff>82550</xdr:rowOff>
    </xdr:from>
    <xdr:to>
      <xdr:col>24</xdr:col>
      <xdr:colOff>644525</xdr:colOff>
      <xdr:row>96</xdr:row>
      <xdr:rowOff>82550</xdr:rowOff>
    </xdr:to>
    <xdr:cxnSp macro="">
      <xdr:nvCxnSpPr>
        <xdr:cNvPr id="670" name="直線コネクタ 669"/>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111777</xdr:rowOff>
    </xdr:from>
    <xdr:ext cx="531299" cy="259045"/>
    <xdr:sp macro="" textlink="">
      <xdr:nvSpPr>
        <xdr:cNvPr id="671" name="テキスト ボックス 670"/>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3" name="テキスト ボックス 67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25400</xdr:rowOff>
    </xdr:from>
    <xdr:to>
      <xdr:col>24</xdr:col>
      <xdr:colOff>644525</xdr:colOff>
      <xdr:row>93</xdr:row>
      <xdr:rowOff>25400</xdr:rowOff>
    </xdr:to>
    <xdr:cxnSp macro="">
      <xdr:nvCxnSpPr>
        <xdr:cNvPr id="674" name="直線コネクタ 673"/>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54627</xdr:rowOff>
    </xdr:from>
    <xdr:ext cx="531299" cy="259045"/>
    <xdr:sp macro="" textlink="">
      <xdr:nvSpPr>
        <xdr:cNvPr id="675" name="テキスト ボックス 674"/>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76" name="直線コネクタ 675"/>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77" name="テキスト ボックス 676"/>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89</xdr:row>
      <xdr:rowOff>139700</xdr:rowOff>
    </xdr:from>
    <xdr:to>
      <xdr:col>24</xdr:col>
      <xdr:colOff>644525</xdr:colOff>
      <xdr:row>89</xdr:row>
      <xdr:rowOff>139700</xdr:rowOff>
    </xdr:to>
    <xdr:cxnSp macro="">
      <xdr:nvCxnSpPr>
        <xdr:cNvPr id="678" name="直線コネクタ 677"/>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88</xdr:row>
      <xdr:rowOff>168927</xdr:rowOff>
    </xdr:from>
    <xdr:ext cx="595419" cy="259045"/>
    <xdr:sp macro="" textlink="">
      <xdr:nvSpPr>
        <xdr:cNvPr id="679" name="テキスト ボックス 678"/>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153788</xdr:rowOff>
    </xdr:from>
    <xdr:to>
      <xdr:col>23</xdr:col>
      <xdr:colOff>516889</xdr:colOff>
      <xdr:row>99</xdr:row>
      <xdr:rowOff>11027</xdr:rowOff>
    </xdr:to>
    <xdr:cxnSp macro="">
      <xdr:nvCxnSpPr>
        <xdr:cNvPr id="683" name="直線コネクタ 682"/>
        <xdr:cNvCxnSpPr/>
      </xdr:nvCxnSpPr>
      <xdr:spPr>
        <a:xfrm flipV="1">
          <a:off x="16317595" y="15584288"/>
          <a:ext cx="1269" cy="1400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14854</xdr:rowOff>
    </xdr:from>
    <xdr:ext cx="469744" cy="259045"/>
    <xdr:sp macro="" textlink="">
      <xdr:nvSpPr>
        <xdr:cNvPr id="684" name="公債費最小値テキスト"/>
        <xdr:cNvSpPr txBox="1"/>
      </xdr:nvSpPr>
      <xdr:spPr>
        <a:xfrm>
          <a:off x="16370300" y="1698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9,006</a:t>
          </a:r>
          <a:endParaRPr kumimoji="1" lang="ja-JP" altLang="en-US" sz="1000" b="1">
            <a:latin typeface="ＭＳ Ｐゴシック"/>
          </a:endParaRPr>
        </a:p>
      </xdr:txBody>
    </xdr:sp>
    <xdr:clientData/>
  </xdr:oneCellAnchor>
  <xdr:twoCellAnchor>
    <xdr:from>
      <xdr:col>23</xdr:col>
      <xdr:colOff>428625</xdr:colOff>
      <xdr:row>99</xdr:row>
      <xdr:rowOff>11027</xdr:rowOff>
    </xdr:from>
    <xdr:to>
      <xdr:col>23</xdr:col>
      <xdr:colOff>606425</xdr:colOff>
      <xdr:row>99</xdr:row>
      <xdr:rowOff>11027</xdr:rowOff>
    </xdr:to>
    <xdr:cxnSp macro="">
      <xdr:nvCxnSpPr>
        <xdr:cNvPr id="685" name="直線コネクタ 684"/>
        <xdr:cNvCxnSpPr/>
      </xdr:nvCxnSpPr>
      <xdr:spPr>
        <a:xfrm>
          <a:off x="16230600" y="1698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100465</xdr:rowOff>
    </xdr:from>
    <xdr:ext cx="599010" cy="259045"/>
    <xdr:sp macro="" textlink="">
      <xdr:nvSpPr>
        <xdr:cNvPr id="686" name="公債費最大値テキスト"/>
        <xdr:cNvSpPr txBox="1"/>
      </xdr:nvSpPr>
      <xdr:spPr>
        <a:xfrm>
          <a:off x="16370300" y="15359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107,014</a:t>
          </a:r>
          <a:endParaRPr kumimoji="1" lang="ja-JP" altLang="en-US" sz="1000" b="1">
            <a:latin typeface="ＭＳ Ｐゴシック"/>
          </a:endParaRPr>
        </a:p>
      </xdr:txBody>
    </xdr:sp>
    <xdr:clientData/>
  </xdr:oneCellAnchor>
  <xdr:twoCellAnchor>
    <xdr:from>
      <xdr:col>23</xdr:col>
      <xdr:colOff>428625</xdr:colOff>
      <xdr:row>90</xdr:row>
      <xdr:rowOff>153788</xdr:rowOff>
    </xdr:from>
    <xdr:to>
      <xdr:col>23</xdr:col>
      <xdr:colOff>606425</xdr:colOff>
      <xdr:row>90</xdr:row>
      <xdr:rowOff>153788</xdr:rowOff>
    </xdr:to>
    <xdr:cxnSp macro="">
      <xdr:nvCxnSpPr>
        <xdr:cNvPr id="687" name="直線コネクタ 686"/>
        <xdr:cNvCxnSpPr/>
      </xdr:nvCxnSpPr>
      <xdr:spPr>
        <a:xfrm>
          <a:off x="16230600" y="15584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163674</xdr:rowOff>
    </xdr:from>
    <xdr:to>
      <xdr:col>23</xdr:col>
      <xdr:colOff>517525</xdr:colOff>
      <xdr:row>98</xdr:row>
      <xdr:rowOff>8083</xdr:rowOff>
    </xdr:to>
    <xdr:cxnSp macro="">
      <xdr:nvCxnSpPr>
        <xdr:cNvPr id="688" name="直線コネクタ 687"/>
        <xdr:cNvCxnSpPr/>
      </xdr:nvCxnSpPr>
      <xdr:spPr>
        <a:xfrm flipV="1">
          <a:off x="15481300" y="16794324"/>
          <a:ext cx="838200" cy="15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96804</xdr:rowOff>
    </xdr:from>
    <xdr:ext cx="534377" cy="259045"/>
    <xdr:sp macro="" textlink="">
      <xdr:nvSpPr>
        <xdr:cNvPr id="689" name="公債費平均値テキスト"/>
        <xdr:cNvSpPr txBox="1"/>
      </xdr:nvSpPr>
      <xdr:spPr>
        <a:xfrm>
          <a:off x="16370300" y="16384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37,048</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73927</xdr:rowOff>
    </xdr:from>
    <xdr:to>
      <xdr:col>23</xdr:col>
      <xdr:colOff>568325</xdr:colOff>
      <xdr:row>97</xdr:row>
      <xdr:rowOff>4077</xdr:rowOff>
    </xdr:to>
    <xdr:sp macro="" textlink="">
      <xdr:nvSpPr>
        <xdr:cNvPr id="690" name="フローチャート : 判断 689"/>
        <xdr:cNvSpPr/>
      </xdr:nvSpPr>
      <xdr:spPr>
        <a:xfrm>
          <a:off x="16268700" y="165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163402</xdr:rowOff>
    </xdr:from>
    <xdr:to>
      <xdr:col>22</xdr:col>
      <xdr:colOff>365125</xdr:colOff>
      <xdr:row>98</xdr:row>
      <xdr:rowOff>8083</xdr:rowOff>
    </xdr:to>
    <xdr:cxnSp macro="">
      <xdr:nvCxnSpPr>
        <xdr:cNvPr id="691" name="直線コネクタ 690"/>
        <xdr:cNvCxnSpPr/>
      </xdr:nvCxnSpPr>
      <xdr:spPr>
        <a:xfrm>
          <a:off x="14592300" y="16794052"/>
          <a:ext cx="889000" cy="16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103316</xdr:rowOff>
    </xdr:from>
    <xdr:to>
      <xdr:col>22</xdr:col>
      <xdr:colOff>415925</xdr:colOff>
      <xdr:row>97</xdr:row>
      <xdr:rowOff>33466</xdr:rowOff>
    </xdr:to>
    <xdr:sp macro="" textlink="">
      <xdr:nvSpPr>
        <xdr:cNvPr id="692" name="フローチャート : 判断 691"/>
        <xdr:cNvSpPr/>
      </xdr:nvSpPr>
      <xdr:spPr>
        <a:xfrm>
          <a:off x="15430500" y="1656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49993</xdr:rowOff>
    </xdr:from>
    <xdr:ext cx="534377" cy="259045"/>
    <xdr:sp macro="" textlink="">
      <xdr:nvSpPr>
        <xdr:cNvPr id="693" name="テキスト ボックス 692"/>
        <xdr:cNvSpPr txBox="1"/>
      </xdr:nvSpPr>
      <xdr:spPr>
        <a:xfrm>
          <a:off x="15214111" y="1633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34,991</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118811</xdr:rowOff>
    </xdr:from>
    <xdr:to>
      <xdr:col>21</xdr:col>
      <xdr:colOff>161925</xdr:colOff>
      <xdr:row>97</xdr:row>
      <xdr:rowOff>163402</xdr:rowOff>
    </xdr:to>
    <xdr:cxnSp macro="">
      <xdr:nvCxnSpPr>
        <xdr:cNvPr id="694" name="直線コネクタ 693"/>
        <xdr:cNvCxnSpPr/>
      </xdr:nvCxnSpPr>
      <xdr:spPr>
        <a:xfrm>
          <a:off x="13703300" y="16749461"/>
          <a:ext cx="889000" cy="4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131606</xdr:rowOff>
    </xdr:from>
    <xdr:to>
      <xdr:col>21</xdr:col>
      <xdr:colOff>212725</xdr:colOff>
      <xdr:row>96</xdr:row>
      <xdr:rowOff>61756</xdr:rowOff>
    </xdr:to>
    <xdr:sp macro="" textlink="">
      <xdr:nvSpPr>
        <xdr:cNvPr id="695" name="フローチャート : 判断 694"/>
        <xdr:cNvSpPr/>
      </xdr:nvSpPr>
      <xdr:spPr>
        <a:xfrm>
          <a:off x="14541500" y="1641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78283</xdr:rowOff>
    </xdr:from>
    <xdr:ext cx="534377" cy="259045"/>
    <xdr:sp macro="" textlink="">
      <xdr:nvSpPr>
        <xdr:cNvPr id="696" name="テキスト ボックス 695"/>
        <xdr:cNvSpPr txBox="1"/>
      </xdr:nvSpPr>
      <xdr:spPr>
        <a:xfrm>
          <a:off x="14325111" y="1619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118811</xdr:rowOff>
    </xdr:from>
    <xdr:to>
      <xdr:col>19</xdr:col>
      <xdr:colOff>644525</xdr:colOff>
      <xdr:row>97</xdr:row>
      <xdr:rowOff>148101</xdr:rowOff>
    </xdr:to>
    <xdr:cxnSp macro="">
      <xdr:nvCxnSpPr>
        <xdr:cNvPr id="697" name="直線コネクタ 696"/>
        <xdr:cNvCxnSpPr/>
      </xdr:nvCxnSpPr>
      <xdr:spPr>
        <a:xfrm flipV="1">
          <a:off x="12814300" y="16749461"/>
          <a:ext cx="889000" cy="29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134063</xdr:rowOff>
    </xdr:from>
    <xdr:to>
      <xdr:col>20</xdr:col>
      <xdr:colOff>9525</xdr:colOff>
      <xdr:row>96</xdr:row>
      <xdr:rowOff>64213</xdr:rowOff>
    </xdr:to>
    <xdr:sp macro="" textlink="">
      <xdr:nvSpPr>
        <xdr:cNvPr id="698" name="フローチャート : 判断 697"/>
        <xdr:cNvSpPr/>
      </xdr:nvSpPr>
      <xdr:spPr>
        <a:xfrm>
          <a:off x="13652500" y="1642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80740</xdr:rowOff>
    </xdr:from>
    <xdr:ext cx="534377" cy="259045"/>
    <xdr:sp macro="" textlink="">
      <xdr:nvSpPr>
        <xdr:cNvPr id="699" name="テキスト ボックス 698"/>
        <xdr:cNvSpPr txBox="1"/>
      </xdr:nvSpPr>
      <xdr:spPr>
        <a:xfrm>
          <a:off x="13436111" y="1619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132149</xdr:rowOff>
    </xdr:from>
    <xdr:to>
      <xdr:col>18</xdr:col>
      <xdr:colOff>492125</xdr:colOff>
      <xdr:row>96</xdr:row>
      <xdr:rowOff>62299</xdr:rowOff>
    </xdr:to>
    <xdr:sp macro="" textlink="">
      <xdr:nvSpPr>
        <xdr:cNvPr id="700" name="フローチャート : 判断 699"/>
        <xdr:cNvSpPr/>
      </xdr:nvSpPr>
      <xdr:spPr>
        <a:xfrm>
          <a:off x="12763500" y="1641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78826</xdr:rowOff>
    </xdr:from>
    <xdr:ext cx="534377" cy="259045"/>
    <xdr:sp macro="" textlink="">
      <xdr:nvSpPr>
        <xdr:cNvPr id="701" name="テキスト ボックス 700"/>
        <xdr:cNvSpPr txBox="1"/>
      </xdr:nvSpPr>
      <xdr:spPr>
        <a:xfrm>
          <a:off x="12547111" y="1619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112874</xdr:rowOff>
    </xdr:from>
    <xdr:to>
      <xdr:col>23</xdr:col>
      <xdr:colOff>568325</xdr:colOff>
      <xdr:row>98</xdr:row>
      <xdr:rowOff>43024</xdr:rowOff>
    </xdr:to>
    <xdr:sp macro="" textlink="">
      <xdr:nvSpPr>
        <xdr:cNvPr id="707" name="円/楕円 706"/>
        <xdr:cNvSpPr/>
      </xdr:nvSpPr>
      <xdr:spPr>
        <a:xfrm>
          <a:off x="16268700" y="1674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91301</xdr:rowOff>
    </xdr:from>
    <xdr:ext cx="534377" cy="259045"/>
    <xdr:sp macro="" textlink="">
      <xdr:nvSpPr>
        <xdr:cNvPr id="708" name="公債費該当値テキスト"/>
        <xdr:cNvSpPr txBox="1"/>
      </xdr:nvSpPr>
      <xdr:spPr>
        <a:xfrm>
          <a:off x="16370300" y="16721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22,322</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128733</xdr:rowOff>
    </xdr:from>
    <xdr:to>
      <xdr:col>22</xdr:col>
      <xdr:colOff>415925</xdr:colOff>
      <xdr:row>98</xdr:row>
      <xdr:rowOff>58883</xdr:rowOff>
    </xdr:to>
    <xdr:sp macro="" textlink="">
      <xdr:nvSpPr>
        <xdr:cNvPr id="709" name="円/楕円 708"/>
        <xdr:cNvSpPr/>
      </xdr:nvSpPr>
      <xdr:spPr>
        <a:xfrm>
          <a:off x="15430500" y="16759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50010</xdr:rowOff>
    </xdr:from>
    <xdr:ext cx="534377" cy="259045"/>
    <xdr:sp macro="" textlink="">
      <xdr:nvSpPr>
        <xdr:cNvPr id="710" name="テキスト ボックス 709"/>
        <xdr:cNvSpPr txBox="1"/>
      </xdr:nvSpPr>
      <xdr:spPr>
        <a:xfrm>
          <a:off x="15214111" y="16852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21,212</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112602</xdr:rowOff>
    </xdr:from>
    <xdr:to>
      <xdr:col>21</xdr:col>
      <xdr:colOff>212725</xdr:colOff>
      <xdr:row>98</xdr:row>
      <xdr:rowOff>42752</xdr:rowOff>
    </xdr:to>
    <xdr:sp macro="" textlink="">
      <xdr:nvSpPr>
        <xdr:cNvPr id="711" name="円/楕円 710"/>
        <xdr:cNvSpPr/>
      </xdr:nvSpPr>
      <xdr:spPr>
        <a:xfrm>
          <a:off x="14541500" y="16743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33879</xdr:rowOff>
    </xdr:from>
    <xdr:ext cx="534377" cy="259045"/>
    <xdr:sp macro="" textlink="">
      <xdr:nvSpPr>
        <xdr:cNvPr id="712" name="テキスト ボックス 711"/>
        <xdr:cNvSpPr txBox="1"/>
      </xdr:nvSpPr>
      <xdr:spPr>
        <a:xfrm>
          <a:off x="14325111" y="1683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22,341</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68011</xdr:rowOff>
    </xdr:from>
    <xdr:to>
      <xdr:col>20</xdr:col>
      <xdr:colOff>9525</xdr:colOff>
      <xdr:row>97</xdr:row>
      <xdr:rowOff>169611</xdr:rowOff>
    </xdr:to>
    <xdr:sp macro="" textlink="">
      <xdr:nvSpPr>
        <xdr:cNvPr id="713" name="円/楕円 712"/>
        <xdr:cNvSpPr/>
      </xdr:nvSpPr>
      <xdr:spPr>
        <a:xfrm>
          <a:off x="13652500" y="1669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160738</xdr:rowOff>
    </xdr:from>
    <xdr:ext cx="534377" cy="259045"/>
    <xdr:sp macro="" textlink="">
      <xdr:nvSpPr>
        <xdr:cNvPr id="714" name="テキスト ボックス 713"/>
        <xdr:cNvSpPr txBox="1"/>
      </xdr:nvSpPr>
      <xdr:spPr>
        <a:xfrm>
          <a:off x="13436111" y="1679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25,462</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97301</xdr:rowOff>
    </xdr:from>
    <xdr:to>
      <xdr:col>18</xdr:col>
      <xdr:colOff>492125</xdr:colOff>
      <xdr:row>98</xdr:row>
      <xdr:rowOff>27451</xdr:rowOff>
    </xdr:to>
    <xdr:sp macro="" textlink="">
      <xdr:nvSpPr>
        <xdr:cNvPr id="715" name="円/楕円 714"/>
        <xdr:cNvSpPr/>
      </xdr:nvSpPr>
      <xdr:spPr>
        <a:xfrm>
          <a:off x="12763500" y="1672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18578</xdr:rowOff>
    </xdr:from>
    <xdr:ext cx="534377" cy="259045"/>
    <xdr:sp macro="" textlink="">
      <xdr:nvSpPr>
        <xdr:cNvPr id="716" name="テキスト ボックス 715"/>
        <xdr:cNvSpPr txBox="1"/>
      </xdr:nvSpPr>
      <xdr:spPr>
        <a:xfrm>
          <a:off x="12547111" y="16820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23,412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6" name="テキスト ボックス 73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153035</xdr:rowOff>
    </xdr:from>
    <xdr:to>
      <xdr:col>32</xdr:col>
      <xdr:colOff>186689</xdr:colOff>
      <xdr:row>39</xdr:row>
      <xdr:rowOff>44450</xdr:rowOff>
    </xdr:to>
    <xdr:cxnSp macro="">
      <xdr:nvCxnSpPr>
        <xdr:cNvPr id="740" name="直線コネクタ 739"/>
        <xdr:cNvCxnSpPr/>
      </xdr:nvCxnSpPr>
      <xdr:spPr>
        <a:xfrm flipV="1">
          <a:off x="22159595" y="5467985"/>
          <a:ext cx="1269"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1"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99712</xdr:rowOff>
    </xdr:from>
    <xdr:ext cx="469744" cy="259045"/>
    <xdr:sp macro="" textlink="">
      <xdr:nvSpPr>
        <xdr:cNvPr id="743" name="諸支出金最大値テキスト"/>
        <xdr:cNvSpPr txBox="1"/>
      </xdr:nvSpPr>
      <xdr:spPr>
        <a:xfrm>
          <a:off x="22212300" y="524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a:t>
          </a:r>
          <a:endParaRPr kumimoji="1" lang="ja-JP" altLang="en-US" sz="1000" b="1">
            <a:latin typeface="ＭＳ Ｐゴシック"/>
          </a:endParaRPr>
        </a:p>
      </xdr:txBody>
    </xdr:sp>
    <xdr:clientData/>
  </xdr:oneCellAnchor>
  <xdr:twoCellAnchor>
    <xdr:from>
      <xdr:col>32</xdr:col>
      <xdr:colOff>98425</xdr:colOff>
      <xdr:row>31</xdr:row>
      <xdr:rowOff>153035</xdr:rowOff>
    </xdr:from>
    <xdr:to>
      <xdr:col>32</xdr:col>
      <xdr:colOff>276225</xdr:colOff>
      <xdr:row>31</xdr:row>
      <xdr:rowOff>153035</xdr:rowOff>
    </xdr:to>
    <xdr:cxnSp macro="">
      <xdr:nvCxnSpPr>
        <xdr:cNvPr id="744" name="直線コネクタ 743"/>
        <xdr:cNvCxnSpPr/>
      </xdr:nvCxnSpPr>
      <xdr:spPr>
        <a:xfrm>
          <a:off x="22072600" y="5467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31</xdr:row>
      <xdr:rowOff>153035</xdr:rowOff>
    </xdr:from>
    <xdr:to>
      <xdr:col>32</xdr:col>
      <xdr:colOff>187325</xdr:colOff>
      <xdr:row>39</xdr:row>
      <xdr:rowOff>44450</xdr:rowOff>
    </xdr:to>
    <xdr:cxnSp macro="">
      <xdr:nvCxnSpPr>
        <xdr:cNvPr id="745" name="直線コネクタ 744"/>
        <xdr:cNvCxnSpPr/>
      </xdr:nvCxnSpPr>
      <xdr:spPr>
        <a:xfrm flipV="1">
          <a:off x="21323300" y="5467985"/>
          <a:ext cx="838200" cy="1263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91330</xdr:rowOff>
    </xdr:from>
    <xdr:ext cx="378565" cy="259045"/>
    <xdr:sp macro="" textlink="">
      <xdr:nvSpPr>
        <xdr:cNvPr id="746" name="諸支出金平均値テキスト"/>
        <xdr:cNvSpPr txBox="1"/>
      </xdr:nvSpPr>
      <xdr:spPr>
        <a:xfrm>
          <a:off x="22212300" y="660643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112903</xdr:rowOff>
    </xdr:from>
    <xdr:to>
      <xdr:col>32</xdr:col>
      <xdr:colOff>238125</xdr:colOff>
      <xdr:row>39</xdr:row>
      <xdr:rowOff>43053</xdr:rowOff>
    </xdr:to>
    <xdr:sp macro="" textlink="">
      <xdr:nvSpPr>
        <xdr:cNvPr id="747" name="フローチャート : 判断 746"/>
        <xdr:cNvSpPr/>
      </xdr:nvSpPr>
      <xdr:spPr>
        <a:xfrm>
          <a:off x="22110700" y="662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129667</xdr:rowOff>
    </xdr:from>
    <xdr:to>
      <xdr:col>31</xdr:col>
      <xdr:colOff>85725</xdr:colOff>
      <xdr:row>39</xdr:row>
      <xdr:rowOff>59817</xdr:rowOff>
    </xdr:to>
    <xdr:sp macro="" textlink="">
      <xdr:nvSpPr>
        <xdr:cNvPr id="749" name="フローチャート : 判断 748"/>
        <xdr:cNvSpPr/>
      </xdr:nvSpPr>
      <xdr:spPr>
        <a:xfrm>
          <a:off x="21272500" y="664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76344</xdr:rowOff>
    </xdr:from>
    <xdr:ext cx="313932" cy="259045"/>
    <xdr:sp macro="" textlink="">
      <xdr:nvSpPr>
        <xdr:cNvPr id="750" name="テキスト ボックス 749"/>
        <xdr:cNvSpPr txBox="1"/>
      </xdr:nvSpPr>
      <xdr:spPr>
        <a:xfrm>
          <a:off x="21166333" y="64199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110236</xdr:rowOff>
    </xdr:from>
    <xdr:to>
      <xdr:col>29</xdr:col>
      <xdr:colOff>568325</xdr:colOff>
      <xdr:row>39</xdr:row>
      <xdr:rowOff>40386</xdr:rowOff>
    </xdr:to>
    <xdr:sp macro="" textlink="">
      <xdr:nvSpPr>
        <xdr:cNvPr id="752" name="フローチャート : 判断 751"/>
        <xdr:cNvSpPr/>
      </xdr:nvSpPr>
      <xdr:spPr>
        <a:xfrm>
          <a:off x="20383500" y="662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56913</xdr:rowOff>
    </xdr:from>
    <xdr:ext cx="378565" cy="259045"/>
    <xdr:sp macro="" textlink="">
      <xdr:nvSpPr>
        <xdr:cNvPr id="753" name="テキスト ボックス 752"/>
        <xdr:cNvSpPr txBox="1"/>
      </xdr:nvSpPr>
      <xdr:spPr>
        <a:xfrm>
          <a:off x="20245017" y="6400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115189</xdr:rowOff>
    </xdr:from>
    <xdr:to>
      <xdr:col>28</xdr:col>
      <xdr:colOff>365125</xdr:colOff>
      <xdr:row>39</xdr:row>
      <xdr:rowOff>45339</xdr:rowOff>
    </xdr:to>
    <xdr:sp macro="" textlink="">
      <xdr:nvSpPr>
        <xdr:cNvPr id="755" name="フローチャート : 判断 754"/>
        <xdr:cNvSpPr/>
      </xdr:nvSpPr>
      <xdr:spPr>
        <a:xfrm>
          <a:off x="19494500" y="663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61866</xdr:rowOff>
    </xdr:from>
    <xdr:ext cx="378565" cy="259045"/>
    <xdr:sp macro="" textlink="">
      <xdr:nvSpPr>
        <xdr:cNvPr id="756" name="テキスト ボックス 755"/>
        <xdr:cNvSpPr txBox="1"/>
      </xdr:nvSpPr>
      <xdr:spPr>
        <a:xfrm>
          <a:off x="19356017" y="6405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75184</xdr:rowOff>
    </xdr:from>
    <xdr:to>
      <xdr:col>27</xdr:col>
      <xdr:colOff>161925</xdr:colOff>
      <xdr:row>39</xdr:row>
      <xdr:rowOff>5334</xdr:rowOff>
    </xdr:to>
    <xdr:sp macro="" textlink="">
      <xdr:nvSpPr>
        <xdr:cNvPr id="757" name="フローチャート : 判断 756"/>
        <xdr:cNvSpPr/>
      </xdr:nvSpPr>
      <xdr:spPr>
        <a:xfrm>
          <a:off x="18605500" y="659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21861</xdr:rowOff>
    </xdr:from>
    <xdr:ext cx="378565" cy="259045"/>
    <xdr:sp macro="" textlink="">
      <xdr:nvSpPr>
        <xdr:cNvPr id="758" name="テキスト ボックス 757"/>
        <xdr:cNvSpPr txBox="1"/>
      </xdr:nvSpPr>
      <xdr:spPr>
        <a:xfrm>
          <a:off x="18467017" y="6365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31</xdr:row>
      <xdr:rowOff>102235</xdr:rowOff>
    </xdr:from>
    <xdr:to>
      <xdr:col>32</xdr:col>
      <xdr:colOff>238125</xdr:colOff>
      <xdr:row>32</xdr:row>
      <xdr:rowOff>32385</xdr:rowOff>
    </xdr:to>
    <xdr:sp macro="" textlink="">
      <xdr:nvSpPr>
        <xdr:cNvPr id="764" name="円/楕円 763"/>
        <xdr:cNvSpPr/>
      </xdr:nvSpPr>
      <xdr:spPr>
        <a:xfrm>
          <a:off x="22110700" y="541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31</xdr:row>
      <xdr:rowOff>55262</xdr:rowOff>
    </xdr:from>
    <xdr:ext cx="469744" cy="259045"/>
    <xdr:sp macro="" textlink="">
      <xdr:nvSpPr>
        <xdr:cNvPr id="765" name="諸支出金該当値テキスト"/>
        <xdr:cNvSpPr txBox="1"/>
      </xdr:nvSpPr>
      <xdr:spPr>
        <a:xfrm>
          <a:off x="22212300" y="5370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3,315</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6" name="円/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7" name="テキスト ボックス 76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8" name="円/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9" name="テキスト ボックス 76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0" name="円/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1" name="テキスト ボックス 77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2" name="円/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3" name="テキスト ボックス 77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6" name="フローチャート :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8" name="フローチャート :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9" name="テキスト ボックス 79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1" name="フローチャート :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2" name="テキスト ボックス 80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4" name="フローチャート :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5" name="テキスト ボックス 80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6" name="フローチャート :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7" name="テキスト ボックス 80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3" name="円/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5" name="円/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6" name="テキスト ボックス 81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7" name="円/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8" name="テキスト ボックス 81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9" name="円/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0" name="テキスト ボックス 81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1" name="円/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2" name="テキスト ボックス 82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住民</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人当たりの決算額は、概ね、類似団体平均額を下回っている。これは、当市が</a:t>
          </a:r>
          <a:r>
            <a:rPr kumimoji="1" lang="ja-JP" altLang="en-US" sz="1100">
              <a:solidFill>
                <a:schemeClr val="dk1"/>
              </a:solidFill>
              <a:effectLst/>
              <a:latin typeface="+mn-lt"/>
              <a:ea typeface="+mn-ea"/>
              <a:cs typeface="+mn-cs"/>
            </a:rPr>
            <a:t>首都</a:t>
          </a:r>
          <a:r>
            <a:rPr kumimoji="1" lang="ja-JP" altLang="ja-JP" sz="1100">
              <a:solidFill>
                <a:schemeClr val="dk1"/>
              </a:solidFill>
              <a:effectLst/>
              <a:latin typeface="+mn-lt"/>
              <a:ea typeface="+mn-ea"/>
              <a:cs typeface="+mn-cs"/>
            </a:rPr>
            <a:t>圏に位置し、また、人口密度も高いことから、効率的な行政運営が行えているためと考えられる。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総務費が平成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年度に類似団体平均を上回ったのは、</a:t>
          </a:r>
          <a:r>
            <a:rPr kumimoji="1" lang="ja-JP" altLang="ja-JP" sz="1100">
              <a:solidFill>
                <a:schemeClr val="dk1"/>
              </a:solidFill>
              <a:effectLst/>
              <a:latin typeface="+mn-lt"/>
              <a:ea typeface="+mn-ea"/>
              <a:cs typeface="+mn-cs"/>
            </a:rPr>
            <a:t>庁舎整備工事を実施していることによるものであ</a:t>
          </a:r>
          <a:r>
            <a:rPr kumimoji="1" lang="ja-JP" altLang="en-US" sz="1100">
              <a:solidFill>
                <a:schemeClr val="dk1"/>
              </a:solidFill>
              <a:effectLst/>
              <a:latin typeface="+mn-lt"/>
              <a:ea typeface="+mn-ea"/>
              <a:cs typeface="+mn-cs"/>
            </a:rPr>
            <a:t>り、平成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年度までの継続事業であるため、平成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年度決算においても同様の状況が見込まれるが、平成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年度以降は類似団体平均を下回ると考えられる。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消防費が平成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に類似団体を上回ったのは、印西地区消防組合の職員が多いことに加え、施設老朽化による大規模改修があったためである。地域手当の支給率見直しにより、今後も人件費により高い状況は続くと考えられ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諸支出金が平成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年度に類似団体平均を上回ったのは、</a:t>
          </a:r>
          <a:r>
            <a:rPr kumimoji="1" lang="ja-JP" altLang="ja-JP" sz="1100">
              <a:solidFill>
                <a:schemeClr val="dk1"/>
              </a:solidFill>
              <a:effectLst/>
              <a:latin typeface="+mn-lt"/>
              <a:ea typeface="+mn-ea"/>
              <a:cs typeface="+mn-cs"/>
            </a:rPr>
            <a:t>西白井地区コミュニティ施設整備のため</a:t>
          </a:r>
          <a:r>
            <a:rPr kumimoji="1" lang="ja-JP" altLang="en-US" sz="1100">
              <a:solidFill>
                <a:schemeClr val="dk1"/>
              </a:solidFill>
              <a:effectLst/>
              <a:latin typeface="+mn-lt"/>
              <a:ea typeface="+mn-ea"/>
              <a:cs typeface="+mn-cs"/>
            </a:rPr>
            <a:t>市土地開発基金から土地を購入したためであり、今後は平成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年度までの水準となる見込みである。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教育費は平成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は類似団体平均を下回ったが、これは、大規模改修事業など普通建設事業が少なかったためであり、普通建設事業の多寡が決算額の増減に影響することから、ソフト事業も含め、引き続き適正な事業の実施に努める必要が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このほかの項目は類似団体平均を下回っているが、後期高齢者への支出の増加により上昇傾向にある民生費など、差が縮まっている項目も多くあるため、行政経営指針等に基づき、真に必要な事業を精査し、効率的、効果的な取組を推進する必要が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千葉県白井市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財政調整基金残高については、平成</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年度の実質収支が例年より増額となったため、平成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年度においては、主にこの実質収支を基とした積立額が取崩額を上回り、増加した。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実質収支額については、平成</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年度に比べて、普通交付税や地方消費税交付金の減額などにより減少したものの、実質単年度収支の黒字が確保できており、適切な運営が行われていると考えられる。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今後についても、特に経常一般財源を確保することにより、</a:t>
          </a:r>
          <a:r>
            <a:rPr kumimoji="1" lang="ja-JP" altLang="ja-JP" sz="1200">
              <a:solidFill>
                <a:schemeClr val="dk1"/>
              </a:solidFill>
              <a:effectLst/>
              <a:latin typeface="+mn-lt"/>
              <a:ea typeface="+mn-ea"/>
              <a:cs typeface="+mn-cs"/>
            </a:rPr>
            <a:t>行政経営指針の目標数値である財政調整基金残高</a:t>
          </a:r>
          <a:r>
            <a:rPr kumimoji="1" lang="en-US" altLang="ja-JP" sz="1200">
              <a:solidFill>
                <a:schemeClr val="dk1"/>
              </a:solidFill>
              <a:effectLst/>
              <a:latin typeface="+mn-lt"/>
              <a:ea typeface="+mn-ea"/>
              <a:cs typeface="+mn-cs"/>
            </a:rPr>
            <a:t>20</a:t>
          </a:r>
          <a:r>
            <a:rPr kumimoji="1" lang="ja-JP" altLang="ja-JP" sz="1200">
              <a:solidFill>
                <a:schemeClr val="dk1"/>
              </a:solidFill>
              <a:effectLst/>
              <a:latin typeface="+mn-lt"/>
              <a:ea typeface="+mn-ea"/>
              <a:cs typeface="+mn-cs"/>
            </a:rPr>
            <a:t>億円</a:t>
          </a:r>
          <a:r>
            <a:rPr kumimoji="1" lang="ja-JP" altLang="en-US" sz="1200">
              <a:solidFill>
                <a:schemeClr val="dk1"/>
              </a:solidFill>
              <a:effectLst/>
              <a:latin typeface="+mn-lt"/>
              <a:ea typeface="+mn-ea"/>
              <a:cs typeface="+mn-cs"/>
            </a:rPr>
            <a:t>の確保など</a:t>
          </a:r>
          <a:r>
            <a:rPr kumimoji="1" lang="ja-JP" altLang="ja-JP" sz="1200">
              <a:solidFill>
                <a:schemeClr val="dk1"/>
              </a:solidFill>
              <a:effectLst/>
              <a:latin typeface="+mn-lt"/>
              <a:ea typeface="+mn-ea"/>
              <a:cs typeface="+mn-cs"/>
            </a:rPr>
            <a:t>、</a:t>
          </a:r>
          <a:r>
            <a:rPr kumimoji="1" lang="ja-JP" altLang="en-US" sz="1200">
              <a:latin typeface="ＭＳ ゴシック" pitchFamily="49" charset="-128"/>
              <a:ea typeface="ＭＳ ゴシック" pitchFamily="49" charset="-128"/>
            </a:rPr>
            <a:t>現在の水準を維持できるように努めたい。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千葉県白井市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年度決算における連結実質黒字比率は、すべての会計において黒字であったことから、連結において赤字は発生していないが平成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年度に比べて、</a:t>
          </a:r>
          <a:r>
            <a:rPr kumimoji="1" lang="en-US" altLang="ja-JP" sz="1400">
              <a:latin typeface="ＭＳ ゴシック" pitchFamily="49" charset="-128"/>
              <a:ea typeface="ＭＳ ゴシック" pitchFamily="49" charset="-128"/>
            </a:rPr>
            <a:t>3.2</a:t>
          </a:r>
          <a:r>
            <a:rPr kumimoji="1" lang="ja-JP" altLang="en-US" sz="1400">
              <a:latin typeface="ＭＳ ゴシック" pitchFamily="49" charset="-128"/>
              <a:ea typeface="ＭＳ ゴシック" pitchFamily="49" charset="-128"/>
            </a:rPr>
            <a:t>ポイント低下し、</a:t>
          </a:r>
          <a:r>
            <a:rPr kumimoji="1" lang="en-US" altLang="ja-JP" sz="1400">
              <a:latin typeface="ＭＳ ゴシック" pitchFamily="49" charset="-128"/>
              <a:ea typeface="ＭＳ ゴシック" pitchFamily="49" charset="-128"/>
            </a:rPr>
            <a:t>16.25%</a:t>
          </a:r>
          <a:r>
            <a:rPr kumimoji="1" lang="ja-JP" altLang="en-US" sz="1400">
              <a:latin typeface="ＭＳ ゴシック" pitchFamily="49" charset="-128"/>
              <a:ea typeface="ＭＳ ゴシック" pitchFamily="49" charset="-128"/>
            </a:rPr>
            <a:t>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これは、一般会計における実質黒字比率が前年度比で</a:t>
          </a:r>
          <a:r>
            <a:rPr kumimoji="1" lang="en-US" altLang="ja-JP" sz="1400">
              <a:latin typeface="ＭＳ ゴシック" pitchFamily="49" charset="-128"/>
              <a:ea typeface="ＭＳ ゴシック" pitchFamily="49" charset="-128"/>
            </a:rPr>
            <a:t>3.24</a:t>
          </a:r>
          <a:r>
            <a:rPr kumimoji="1" lang="ja-JP" altLang="en-US" sz="1400">
              <a:latin typeface="ＭＳ ゴシック" pitchFamily="49" charset="-128"/>
              <a:ea typeface="ＭＳ ゴシック" pitchFamily="49" charset="-128"/>
            </a:rPr>
            <a:t>ポイント低下したことが最も大きな要因であり、普通交付税や地方消費税交付金などの歳入が減少したことなどによるものである。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の他の会計については、若干の変動はあるものの、概ね前年通りの数値であり、経営状態は安定していると言えるが、水道事業会計及び下水道事業会計については、一般会計から基準外繰出を行っており、使用料の見直しなど、収支の構造の改善について検討が必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21275279</v>
      </c>
      <c r="BO4" s="381"/>
      <c r="BP4" s="381"/>
      <c r="BQ4" s="381"/>
      <c r="BR4" s="381"/>
      <c r="BS4" s="381"/>
      <c r="BT4" s="381"/>
      <c r="BU4" s="382"/>
      <c r="BV4" s="380">
        <v>21751597</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6.3</v>
      </c>
      <c r="CU4" s="387"/>
      <c r="CV4" s="387"/>
      <c r="CW4" s="387"/>
      <c r="CX4" s="387"/>
      <c r="CY4" s="387"/>
      <c r="CZ4" s="387"/>
      <c r="DA4" s="388"/>
      <c r="DB4" s="386">
        <v>9.6</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20426264</v>
      </c>
      <c r="BO5" s="418"/>
      <c r="BP5" s="418"/>
      <c r="BQ5" s="418"/>
      <c r="BR5" s="418"/>
      <c r="BS5" s="418"/>
      <c r="BT5" s="418"/>
      <c r="BU5" s="419"/>
      <c r="BV5" s="417">
        <v>20401513</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91.1</v>
      </c>
      <c r="CU5" s="415"/>
      <c r="CV5" s="415"/>
      <c r="CW5" s="415"/>
      <c r="CX5" s="415"/>
      <c r="CY5" s="415"/>
      <c r="CZ5" s="415"/>
      <c r="DA5" s="416"/>
      <c r="DB5" s="414">
        <v>88.6</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849015</v>
      </c>
      <c r="BO6" s="418"/>
      <c r="BP6" s="418"/>
      <c r="BQ6" s="418"/>
      <c r="BR6" s="418"/>
      <c r="BS6" s="418"/>
      <c r="BT6" s="418"/>
      <c r="BU6" s="419"/>
      <c r="BV6" s="417">
        <v>1350084</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97.2</v>
      </c>
      <c r="CU6" s="455"/>
      <c r="CV6" s="455"/>
      <c r="CW6" s="455"/>
      <c r="CX6" s="455"/>
      <c r="CY6" s="455"/>
      <c r="CZ6" s="455"/>
      <c r="DA6" s="456"/>
      <c r="DB6" s="454">
        <v>95.4</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128833</v>
      </c>
      <c r="BO7" s="418"/>
      <c r="BP7" s="418"/>
      <c r="BQ7" s="418"/>
      <c r="BR7" s="418"/>
      <c r="BS7" s="418"/>
      <c r="BT7" s="418"/>
      <c r="BU7" s="419"/>
      <c r="BV7" s="417">
        <v>261612</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11390023</v>
      </c>
      <c r="CU7" s="418"/>
      <c r="CV7" s="418"/>
      <c r="CW7" s="418"/>
      <c r="CX7" s="418"/>
      <c r="CY7" s="418"/>
      <c r="CZ7" s="418"/>
      <c r="DA7" s="419"/>
      <c r="DB7" s="417">
        <v>11386048</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78</v>
      </c>
      <c r="AV8" s="450"/>
      <c r="AW8" s="450"/>
      <c r="AX8" s="450"/>
      <c r="AY8" s="451" t="s">
        <v>93</v>
      </c>
      <c r="AZ8" s="452"/>
      <c r="BA8" s="452"/>
      <c r="BB8" s="452"/>
      <c r="BC8" s="452"/>
      <c r="BD8" s="452"/>
      <c r="BE8" s="452"/>
      <c r="BF8" s="452"/>
      <c r="BG8" s="452"/>
      <c r="BH8" s="452"/>
      <c r="BI8" s="452"/>
      <c r="BJ8" s="452"/>
      <c r="BK8" s="452"/>
      <c r="BL8" s="452"/>
      <c r="BM8" s="453"/>
      <c r="BN8" s="417">
        <v>720182</v>
      </c>
      <c r="BO8" s="418"/>
      <c r="BP8" s="418"/>
      <c r="BQ8" s="418"/>
      <c r="BR8" s="418"/>
      <c r="BS8" s="418"/>
      <c r="BT8" s="418"/>
      <c r="BU8" s="419"/>
      <c r="BV8" s="417">
        <v>1088472</v>
      </c>
      <c r="BW8" s="418"/>
      <c r="BX8" s="418"/>
      <c r="BY8" s="418"/>
      <c r="BZ8" s="418"/>
      <c r="CA8" s="418"/>
      <c r="CB8" s="418"/>
      <c r="CC8" s="419"/>
      <c r="CD8" s="420" t="s">
        <v>94</v>
      </c>
      <c r="CE8" s="421"/>
      <c r="CF8" s="421"/>
      <c r="CG8" s="421"/>
      <c r="CH8" s="421"/>
      <c r="CI8" s="421"/>
      <c r="CJ8" s="421"/>
      <c r="CK8" s="421"/>
      <c r="CL8" s="421"/>
      <c r="CM8" s="421"/>
      <c r="CN8" s="421"/>
      <c r="CO8" s="421"/>
      <c r="CP8" s="421"/>
      <c r="CQ8" s="421"/>
      <c r="CR8" s="421"/>
      <c r="CS8" s="422"/>
      <c r="CT8" s="457">
        <v>0.9</v>
      </c>
      <c r="CU8" s="458"/>
      <c r="CV8" s="458"/>
      <c r="CW8" s="458"/>
      <c r="CX8" s="458"/>
      <c r="CY8" s="458"/>
      <c r="CZ8" s="458"/>
      <c r="DA8" s="459"/>
      <c r="DB8" s="457">
        <v>0.89</v>
      </c>
      <c r="DC8" s="458"/>
      <c r="DD8" s="458"/>
      <c r="DE8" s="458"/>
      <c r="DF8" s="458"/>
      <c r="DG8" s="458"/>
      <c r="DH8" s="458"/>
      <c r="DI8" s="459"/>
      <c r="DJ8" s="139"/>
      <c r="DK8" s="139"/>
      <c r="DL8" s="139"/>
      <c r="DM8" s="139"/>
      <c r="DN8" s="139"/>
      <c r="DO8" s="139"/>
    </row>
    <row r="9" spans="1:119" ht="18.75" customHeight="1" thickBot="1" x14ac:dyDescent="0.2">
      <c r="A9" s="140"/>
      <c r="B9" s="411" t="s">
        <v>95</v>
      </c>
      <c r="C9" s="412"/>
      <c r="D9" s="412"/>
      <c r="E9" s="412"/>
      <c r="F9" s="412"/>
      <c r="G9" s="412"/>
      <c r="H9" s="412"/>
      <c r="I9" s="412"/>
      <c r="J9" s="412"/>
      <c r="K9" s="460"/>
      <c r="L9" s="461" t="s">
        <v>96</v>
      </c>
      <c r="M9" s="462"/>
      <c r="N9" s="462"/>
      <c r="O9" s="462"/>
      <c r="P9" s="462"/>
      <c r="Q9" s="463"/>
      <c r="R9" s="464">
        <v>61674</v>
      </c>
      <c r="S9" s="465"/>
      <c r="T9" s="465"/>
      <c r="U9" s="465"/>
      <c r="V9" s="466"/>
      <c r="W9" s="374" t="s">
        <v>97</v>
      </c>
      <c r="X9" s="375"/>
      <c r="Y9" s="375"/>
      <c r="Z9" s="375"/>
      <c r="AA9" s="375"/>
      <c r="AB9" s="375"/>
      <c r="AC9" s="375"/>
      <c r="AD9" s="375"/>
      <c r="AE9" s="375"/>
      <c r="AF9" s="375"/>
      <c r="AG9" s="375"/>
      <c r="AH9" s="375"/>
      <c r="AI9" s="375"/>
      <c r="AJ9" s="375"/>
      <c r="AK9" s="375"/>
      <c r="AL9" s="376"/>
      <c r="AM9" s="446" t="s">
        <v>98</v>
      </c>
      <c r="AN9" s="447"/>
      <c r="AO9" s="447"/>
      <c r="AP9" s="447"/>
      <c r="AQ9" s="447"/>
      <c r="AR9" s="447"/>
      <c r="AS9" s="447"/>
      <c r="AT9" s="448"/>
      <c r="AU9" s="449" t="s">
        <v>78</v>
      </c>
      <c r="AV9" s="450"/>
      <c r="AW9" s="450"/>
      <c r="AX9" s="450"/>
      <c r="AY9" s="451" t="s">
        <v>99</v>
      </c>
      <c r="AZ9" s="452"/>
      <c r="BA9" s="452"/>
      <c r="BB9" s="452"/>
      <c r="BC9" s="452"/>
      <c r="BD9" s="452"/>
      <c r="BE9" s="452"/>
      <c r="BF9" s="452"/>
      <c r="BG9" s="452"/>
      <c r="BH9" s="452"/>
      <c r="BI9" s="452"/>
      <c r="BJ9" s="452"/>
      <c r="BK9" s="452"/>
      <c r="BL9" s="452"/>
      <c r="BM9" s="453"/>
      <c r="BN9" s="417">
        <v>-368290</v>
      </c>
      <c r="BO9" s="418"/>
      <c r="BP9" s="418"/>
      <c r="BQ9" s="418"/>
      <c r="BR9" s="418"/>
      <c r="BS9" s="418"/>
      <c r="BT9" s="418"/>
      <c r="BU9" s="419"/>
      <c r="BV9" s="417">
        <v>496868</v>
      </c>
      <c r="BW9" s="418"/>
      <c r="BX9" s="418"/>
      <c r="BY9" s="418"/>
      <c r="BZ9" s="418"/>
      <c r="CA9" s="418"/>
      <c r="CB9" s="418"/>
      <c r="CC9" s="419"/>
      <c r="CD9" s="420" t="s">
        <v>100</v>
      </c>
      <c r="CE9" s="421"/>
      <c r="CF9" s="421"/>
      <c r="CG9" s="421"/>
      <c r="CH9" s="421"/>
      <c r="CI9" s="421"/>
      <c r="CJ9" s="421"/>
      <c r="CK9" s="421"/>
      <c r="CL9" s="421"/>
      <c r="CM9" s="421"/>
      <c r="CN9" s="421"/>
      <c r="CO9" s="421"/>
      <c r="CP9" s="421"/>
      <c r="CQ9" s="421"/>
      <c r="CR9" s="421"/>
      <c r="CS9" s="422"/>
      <c r="CT9" s="414">
        <v>10</v>
      </c>
      <c r="CU9" s="415"/>
      <c r="CV9" s="415"/>
      <c r="CW9" s="415"/>
      <c r="CX9" s="415"/>
      <c r="CY9" s="415"/>
      <c r="CZ9" s="415"/>
      <c r="DA9" s="416"/>
      <c r="DB9" s="414">
        <v>9.4</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101</v>
      </c>
      <c r="M10" s="447"/>
      <c r="N10" s="447"/>
      <c r="O10" s="447"/>
      <c r="P10" s="447"/>
      <c r="Q10" s="448"/>
      <c r="R10" s="468">
        <v>60345</v>
      </c>
      <c r="S10" s="469"/>
      <c r="T10" s="469"/>
      <c r="U10" s="469"/>
      <c r="V10" s="470"/>
      <c r="W10" s="405"/>
      <c r="X10" s="406"/>
      <c r="Y10" s="406"/>
      <c r="Z10" s="406"/>
      <c r="AA10" s="406"/>
      <c r="AB10" s="406"/>
      <c r="AC10" s="406"/>
      <c r="AD10" s="406"/>
      <c r="AE10" s="406"/>
      <c r="AF10" s="406"/>
      <c r="AG10" s="406"/>
      <c r="AH10" s="406"/>
      <c r="AI10" s="406"/>
      <c r="AJ10" s="406"/>
      <c r="AK10" s="406"/>
      <c r="AL10" s="409"/>
      <c r="AM10" s="446" t="s">
        <v>102</v>
      </c>
      <c r="AN10" s="447"/>
      <c r="AO10" s="447"/>
      <c r="AP10" s="447"/>
      <c r="AQ10" s="447"/>
      <c r="AR10" s="447"/>
      <c r="AS10" s="447"/>
      <c r="AT10" s="448"/>
      <c r="AU10" s="449" t="s">
        <v>103</v>
      </c>
      <c r="AV10" s="450"/>
      <c r="AW10" s="450"/>
      <c r="AX10" s="450"/>
      <c r="AY10" s="451" t="s">
        <v>104</v>
      </c>
      <c r="AZ10" s="452"/>
      <c r="BA10" s="452"/>
      <c r="BB10" s="452"/>
      <c r="BC10" s="452"/>
      <c r="BD10" s="452"/>
      <c r="BE10" s="452"/>
      <c r="BF10" s="452"/>
      <c r="BG10" s="452"/>
      <c r="BH10" s="452"/>
      <c r="BI10" s="452"/>
      <c r="BJ10" s="452"/>
      <c r="BK10" s="452"/>
      <c r="BL10" s="452"/>
      <c r="BM10" s="453"/>
      <c r="BN10" s="417">
        <v>807976</v>
      </c>
      <c r="BO10" s="418"/>
      <c r="BP10" s="418"/>
      <c r="BQ10" s="418"/>
      <c r="BR10" s="418"/>
      <c r="BS10" s="418"/>
      <c r="BT10" s="418"/>
      <c r="BU10" s="419"/>
      <c r="BV10" s="417">
        <v>493646</v>
      </c>
      <c r="BW10" s="418"/>
      <c r="BX10" s="418"/>
      <c r="BY10" s="418"/>
      <c r="BZ10" s="418"/>
      <c r="CA10" s="418"/>
      <c r="CB10" s="418"/>
      <c r="CC10" s="419"/>
      <c r="CD10" s="144" t="s">
        <v>105</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106</v>
      </c>
      <c r="M11" s="472"/>
      <c r="N11" s="472"/>
      <c r="O11" s="472"/>
      <c r="P11" s="472"/>
      <c r="Q11" s="473"/>
      <c r="R11" s="474" t="s">
        <v>107</v>
      </c>
      <c r="S11" s="475"/>
      <c r="T11" s="475"/>
      <c r="U11" s="475"/>
      <c r="V11" s="476"/>
      <c r="W11" s="405"/>
      <c r="X11" s="406"/>
      <c r="Y11" s="406"/>
      <c r="Z11" s="406"/>
      <c r="AA11" s="406"/>
      <c r="AB11" s="406"/>
      <c r="AC11" s="406"/>
      <c r="AD11" s="406"/>
      <c r="AE11" s="406"/>
      <c r="AF11" s="406"/>
      <c r="AG11" s="406"/>
      <c r="AH11" s="406"/>
      <c r="AI11" s="406"/>
      <c r="AJ11" s="406"/>
      <c r="AK11" s="406"/>
      <c r="AL11" s="409"/>
      <c r="AM11" s="446" t="s">
        <v>108</v>
      </c>
      <c r="AN11" s="447"/>
      <c r="AO11" s="447"/>
      <c r="AP11" s="447"/>
      <c r="AQ11" s="447"/>
      <c r="AR11" s="447"/>
      <c r="AS11" s="447"/>
      <c r="AT11" s="448"/>
      <c r="AU11" s="449" t="s">
        <v>78</v>
      </c>
      <c r="AV11" s="450"/>
      <c r="AW11" s="450"/>
      <c r="AX11" s="450"/>
      <c r="AY11" s="451" t="s">
        <v>109</v>
      </c>
      <c r="AZ11" s="452"/>
      <c r="BA11" s="452"/>
      <c r="BB11" s="452"/>
      <c r="BC11" s="452"/>
      <c r="BD11" s="452"/>
      <c r="BE11" s="452"/>
      <c r="BF11" s="452"/>
      <c r="BG11" s="452"/>
      <c r="BH11" s="452"/>
      <c r="BI11" s="452"/>
      <c r="BJ11" s="452"/>
      <c r="BK11" s="452"/>
      <c r="BL11" s="452"/>
      <c r="BM11" s="453"/>
      <c r="BN11" s="417" t="s">
        <v>110</v>
      </c>
      <c r="BO11" s="418"/>
      <c r="BP11" s="418"/>
      <c r="BQ11" s="418"/>
      <c r="BR11" s="418"/>
      <c r="BS11" s="418"/>
      <c r="BT11" s="418"/>
      <c r="BU11" s="419"/>
      <c r="BV11" s="417" t="s">
        <v>110</v>
      </c>
      <c r="BW11" s="418"/>
      <c r="BX11" s="418"/>
      <c r="BY11" s="418"/>
      <c r="BZ11" s="418"/>
      <c r="CA11" s="418"/>
      <c r="CB11" s="418"/>
      <c r="CC11" s="419"/>
      <c r="CD11" s="420" t="s">
        <v>111</v>
      </c>
      <c r="CE11" s="421"/>
      <c r="CF11" s="421"/>
      <c r="CG11" s="421"/>
      <c r="CH11" s="421"/>
      <c r="CI11" s="421"/>
      <c r="CJ11" s="421"/>
      <c r="CK11" s="421"/>
      <c r="CL11" s="421"/>
      <c r="CM11" s="421"/>
      <c r="CN11" s="421"/>
      <c r="CO11" s="421"/>
      <c r="CP11" s="421"/>
      <c r="CQ11" s="421"/>
      <c r="CR11" s="421"/>
      <c r="CS11" s="422"/>
      <c r="CT11" s="457" t="s">
        <v>110</v>
      </c>
      <c r="CU11" s="458"/>
      <c r="CV11" s="458"/>
      <c r="CW11" s="458"/>
      <c r="CX11" s="458"/>
      <c r="CY11" s="458"/>
      <c r="CZ11" s="458"/>
      <c r="DA11" s="459"/>
      <c r="DB11" s="457" t="s">
        <v>110</v>
      </c>
      <c r="DC11" s="458"/>
      <c r="DD11" s="458"/>
      <c r="DE11" s="458"/>
      <c r="DF11" s="458"/>
      <c r="DG11" s="458"/>
      <c r="DH11" s="458"/>
      <c r="DI11" s="459"/>
      <c r="DJ11" s="139"/>
      <c r="DK11" s="139"/>
      <c r="DL11" s="139"/>
      <c r="DM11" s="139"/>
      <c r="DN11" s="139"/>
      <c r="DO11" s="139"/>
    </row>
    <row r="12" spans="1:119" ht="18.75" customHeight="1" x14ac:dyDescent="0.15">
      <c r="A12" s="140"/>
      <c r="B12" s="477" t="s">
        <v>112</v>
      </c>
      <c r="C12" s="478"/>
      <c r="D12" s="478"/>
      <c r="E12" s="478"/>
      <c r="F12" s="478"/>
      <c r="G12" s="478"/>
      <c r="H12" s="478"/>
      <c r="I12" s="478"/>
      <c r="J12" s="478"/>
      <c r="K12" s="479"/>
      <c r="L12" s="486" t="s">
        <v>113</v>
      </c>
      <c r="M12" s="487"/>
      <c r="N12" s="487"/>
      <c r="O12" s="487"/>
      <c r="P12" s="487"/>
      <c r="Q12" s="488"/>
      <c r="R12" s="489">
        <v>63345</v>
      </c>
      <c r="S12" s="490"/>
      <c r="T12" s="490"/>
      <c r="U12" s="490"/>
      <c r="V12" s="491"/>
      <c r="W12" s="492" t="s">
        <v>1</v>
      </c>
      <c r="X12" s="450"/>
      <c r="Y12" s="450"/>
      <c r="Z12" s="450"/>
      <c r="AA12" s="450"/>
      <c r="AB12" s="493"/>
      <c r="AC12" s="449" t="s">
        <v>114</v>
      </c>
      <c r="AD12" s="450"/>
      <c r="AE12" s="450"/>
      <c r="AF12" s="450"/>
      <c r="AG12" s="493"/>
      <c r="AH12" s="449" t="s">
        <v>115</v>
      </c>
      <c r="AI12" s="450"/>
      <c r="AJ12" s="450"/>
      <c r="AK12" s="450"/>
      <c r="AL12" s="494"/>
      <c r="AM12" s="446" t="s">
        <v>116</v>
      </c>
      <c r="AN12" s="447"/>
      <c r="AO12" s="447"/>
      <c r="AP12" s="447"/>
      <c r="AQ12" s="447"/>
      <c r="AR12" s="447"/>
      <c r="AS12" s="447"/>
      <c r="AT12" s="448"/>
      <c r="AU12" s="449" t="s">
        <v>117</v>
      </c>
      <c r="AV12" s="450"/>
      <c r="AW12" s="450"/>
      <c r="AX12" s="450"/>
      <c r="AY12" s="451" t="s">
        <v>118</v>
      </c>
      <c r="AZ12" s="452"/>
      <c r="BA12" s="452"/>
      <c r="BB12" s="452"/>
      <c r="BC12" s="452"/>
      <c r="BD12" s="452"/>
      <c r="BE12" s="452"/>
      <c r="BF12" s="452"/>
      <c r="BG12" s="452"/>
      <c r="BH12" s="452"/>
      <c r="BI12" s="452"/>
      <c r="BJ12" s="452"/>
      <c r="BK12" s="452"/>
      <c r="BL12" s="452"/>
      <c r="BM12" s="453"/>
      <c r="BN12" s="417">
        <v>429112</v>
      </c>
      <c r="BO12" s="418"/>
      <c r="BP12" s="418"/>
      <c r="BQ12" s="418"/>
      <c r="BR12" s="418"/>
      <c r="BS12" s="418"/>
      <c r="BT12" s="418"/>
      <c r="BU12" s="419"/>
      <c r="BV12" s="417">
        <v>300000</v>
      </c>
      <c r="BW12" s="418"/>
      <c r="BX12" s="418"/>
      <c r="BY12" s="418"/>
      <c r="BZ12" s="418"/>
      <c r="CA12" s="418"/>
      <c r="CB12" s="418"/>
      <c r="CC12" s="419"/>
      <c r="CD12" s="420" t="s">
        <v>119</v>
      </c>
      <c r="CE12" s="421"/>
      <c r="CF12" s="421"/>
      <c r="CG12" s="421"/>
      <c r="CH12" s="421"/>
      <c r="CI12" s="421"/>
      <c r="CJ12" s="421"/>
      <c r="CK12" s="421"/>
      <c r="CL12" s="421"/>
      <c r="CM12" s="421"/>
      <c r="CN12" s="421"/>
      <c r="CO12" s="421"/>
      <c r="CP12" s="421"/>
      <c r="CQ12" s="421"/>
      <c r="CR12" s="421"/>
      <c r="CS12" s="422"/>
      <c r="CT12" s="457" t="s">
        <v>120</v>
      </c>
      <c r="CU12" s="458"/>
      <c r="CV12" s="458"/>
      <c r="CW12" s="458"/>
      <c r="CX12" s="458"/>
      <c r="CY12" s="458"/>
      <c r="CZ12" s="458"/>
      <c r="DA12" s="459"/>
      <c r="DB12" s="457" t="s">
        <v>120</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121</v>
      </c>
      <c r="N13" s="506"/>
      <c r="O13" s="506"/>
      <c r="P13" s="506"/>
      <c r="Q13" s="507"/>
      <c r="R13" s="498">
        <v>62490</v>
      </c>
      <c r="S13" s="499"/>
      <c r="T13" s="499"/>
      <c r="U13" s="499"/>
      <c r="V13" s="500"/>
      <c r="W13" s="433" t="s">
        <v>122</v>
      </c>
      <c r="X13" s="434"/>
      <c r="Y13" s="434"/>
      <c r="Z13" s="434"/>
      <c r="AA13" s="434"/>
      <c r="AB13" s="424"/>
      <c r="AC13" s="468">
        <v>1083</v>
      </c>
      <c r="AD13" s="469"/>
      <c r="AE13" s="469"/>
      <c r="AF13" s="469"/>
      <c r="AG13" s="508"/>
      <c r="AH13" s="468">
        <v>1148</v>
      </c>
      <c r="AI13" s="469"/>
      <c r="AJ13" s="469"/>
      <c r="AK13" s="469"/>
      <c r="AL13" s="470"/>
      <c r="AM13" s="446" t="s">
        <v>123</v>
      </c>
      <c r="AN13" s="447"/>
      <c r="AO13" s="447"/>
      <c r="AP13" s="447"/>
      <c r="AQ13" s="447"/>
      <c r="AR13" s="447"/>
      <c r="AS13" s="447"/>
      <c r="AT13" s="448"/>
      <c r="AU13" s="449" t="s">
        <v>124</v>
      </c>
      <c r="AV13" s="450"/>
      <c r="AW13" s="450"/>
      <c r="AX13" s="450"/>
      <c r="AY13" s="451" t="s">
        <v>125</v>
      </c>
      <c r="AZ13" s="452"/>
      <c r="BA13" s="452"/>
      <c r="BB13" s="452"/>
      <c r="BC13" s="452"/>
      <c r="BD13" s="452"/>
      <c r="BE13" s="452"/>
      <c r="BF13" s="452"/>
      <c r="BG13" s="452"/>
      <c r="BH13" s="452"/>
      <c r="BI13" s="452"/>
      <c r="BJ13" s="452"/>
      <c r="BK13" s="452"/>
      <c r="BL13" s="452"/>
      <c r="BM13" s="453"/>
      <c r="BN13" s="417">
        <v>10574</v>
      </c>
      <c r="BO13" s="418"/>
      <c r="BP13" s="418"/>
      <c r="BQ13" s="418"/>
      <c r="BR13" s="418"/>
      <c r="BS13" s="418"/>
      <c r="BT13" s="418"/>
      <c r="BU13" s="419"/>
      <c r="BV13" s="417">
        <v>690514</v>
      </c>
      <c r="BW13" s="418"/>
      <c r="BX13" s="418"/>
      <c r="BY13" s="418"/>
      <c r="BZ13" s="418"/>
      <c r="CA13" s="418"/>
      <c r="CB13" s="418"/>
      <c r="CC13" s="419"/>
      <c r="CD13" s="420" t="s">
        <v>126</v>
      </c>
      <c r="CE13" s="421"/>
      <c r="CF13" s="421"/>
      <c r="CG13" s="421"/>
      <c r="CH13" s="421"/>
      <c r="CI13" s="421"/>
      <c r="CJ13" s="421"/>
      <c r="CK13" s="421"/>
      <c r="CL13" s="421"/>
      <c r="CM13" s="421"/>
      <c r="CN13" s="421"/>
      <c r="CO13" s="421"/>
      <c r="CP13" s="421"/>
      <c r="CQ13" s="421"/>
      <c r="CR13" s="421"/>
      <c r="CS13" s="422"/>
      <c r="CT13" s="414">
        <v>1.1000000000000001</v>
      </c>
      <c r="CU13" s="415"/>
      <c r="CV13" s="415"/>
      <c r="CW13" s="415"/>
      <c r="CX13" s="415"/>
      <c r="CY13" s="415"/>
      <c r="CZ13" s="415"/>
      <c r="DA13" s="416"/>
      <c r="DB13" s="414">
        <v>2</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127</v>
      </c>
      <c r="M14" s="496"/>
      <c r="N14" s="496"/>
      <c r="O14" s="496"/>
      <c r="P14" s="496"/>
      <c r="Q14" s="497"/>
      <c r="R14" s="498">
        <v>63169</v>
      </c>
      <c r="S14" s="499"/>
      <c r="T14" s="499"/>
      <c r="U14" s="499"/>
      <c r="V14" s="500"/>
      <c r="W14" s="407"/>
      <c r="X14" s="408"/>
      <c r="Y14" s="408"/>
      <c r="Z14" s="408"/>
      <c r="AA14" s="408"/>
      <c r="AB14" s="397"/>
      <c r="AC14" s="501">
        <v>3.8</v>
      </c>
      <c r="AD14" s="502"/>
      <c r="AE14" s="502"/>
      <c r="AF14" s="502"/>
      <c r="AG14" s="503"/>
      <c r="AH14" s="501">
        <v>4.0999999999999996</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128</v>
      </c>
      <c r="CE14" s="510"/>
      <c r="CF14" s="510"/>
      <c r="CG14" s="510"/>
      <c r="CH14" s="510"/>
      <c r="CI14" s="510"/>
      <c r="CJ14" s="510"/>
      <c r="CK14" s="510"/>
      <c r="CL14" s="510"/>
      <c r="CM14" s="510"/>
      <c r="CN14" s="510"/>
      <c r="CO14" s="510"/>
      <c r="CP14" s="510"/>
      <c r="CQ14" s="510"/>
      <c r="CR14" s="510"/>
      <c r="CS14" s="511"/>
      <c r="CT14" s="512">
        <v>23</v>
      </c>
      <c r="CU14" s="513"/>
      <c r="CV14" s="513"/>
      <c r="CW14" s="513"/>
      <c r="CX14" s="513"/>
      <c r="CY14" s="513"/>
      <c r="CZ14" s="513"/>
      <c r="DA14" s="514"/>
      <c r="DB14" s="512" t="s">
        <v>120</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121</v>
      </c>
      <c r="N15" s="506"/>
      <c r="O15" s="506"/>
      <c r="P15" s="506"/>
      <c r="Q15" s="507"/>
      <c r="R15" s="498">
        <v>62360</v>
      </c>
      <c r="S15" s="499"/>
      <c r="T15" s="499"/>
      <c r="U15" s="499"/>
      <c r="V15" s="500"/>
      <c r="W15" s="433" t="s">
        <v>129</v>
      </c>
      <c r="X15" s="434"/>
      <c r="Y15" s="434"/>
      <c r="Z15" s="434"/>
      <c r="AA15" s="434"/>
      <c r="AB15" s="424"/>
      <c r="AC15" s="468">
        <v>5684</v>
      </c>
      <c r="AD15" s="469"/>
      <c r="AE15" s="469"/>
      <c r="AF15" s="469"/>
      <c r="AG15" s="508"/>
      <c r="AH15" s="468">
        <v>5534</v>
      </c>
      <c r="AI15" s="469"/>
      <c r="AJ15" s="469"/>
      <c r="AK15" s="469"/>
      <c r="AL15" s="470"/>
      <c r="AM15" s="446"/>
      <c r="AN15" s="447"/>
      <c r="AO15" s="447"/>
      <c r="AP15" s="447"/>
      <c r="AQ15" s="447"/>
      <c r="AR15" s="447"/>
      <c r="AS15" s="447"/>
      <c r="AT15" s="448"/>
      <c r="AU15" s="449"/>
      <c r="AV15" s="450"/>
      <c r="AW15" s="450"/>
      <c r="AX15" s="450"/>
      <c r="AY15" s="377" t="s">
        <v>130</v>
      </c>
      <c r="AZ15" s="378"/>
      <c r="BA15" s="378"/>
      <c r="BB15" s="378"/>
      <c r="BC15" s="378"/>
      <c r="BD15" s="378"/>
      <c r="BE15" s="378"/>
      <c r="BF15" s="378"/>
      <c r="BG15" s="378"/>
      <c r="BH15" s="378"/>
      <c r="BI15" s="378"/>
      <c r="BJ15" s="378"/>
      <c r="BK15" s="378"/>
      <c r="BL15" s="378"/>
      <c r="BM15" s="379"/>
      <c r="BN15" s="380">
        <v>7640275</v>
      </c>
      <c r="BO15" s="381"/>
      <c r="BP15" s="381"/>
      <c r="BQ15" s="381"/>
      <c r="BR15" s="381"/>
      <c r="BS15" s="381"/>
      <c r="BT15" s="381"/>
      <c r="BU15" s="382"/>
      <c r="BV15" s="380">
        <v>7442144</v>
      </c>
      <c r="BW15" s="381"/>
      <c r="BX15" s="381"/>
      <c r="BY15" s="381"/>
      <c r="BZ15" s="381"/>
      <c r="CA15" s="381"/>
      <c r="CB15" s="381"/>
      <c r="CC15" s="382"/>
      <c r="CD15" s="515" t="s">
        <v>131</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132</v>
      </c>
      <c r="M16" s="526"/>
      <c r="N16" s="526"/>
      <c r="O16" s="526"/>
      <c r="P16" s="526"/>
      <c r="Q16" s="527"/>
      <c r="R16" s="518" t="s">
        <v>133</v>
      </c>
      <c r="S16" s="519"/>
      <c r="T16" s="519"/>
      <c r="U16" s="519"/>
      <c r="V16" s="520"/>
      <c r="W16" s="407"/>
      <c r="X16" s="408"/>
      <c r="Y16" s="408"/>
      <c r="Z16" s="408"/>
      <c r="AA16" s="408"/>
      <c r="AB16" s="397"/>
      <c r="AC16" s="501">
        <v>20.2</v>
      </c>
      <c r="AD16" s="502"/>
      <c r="AE16" s="502"/>
      <c r="AF16" s="502"/>
      <c r="AG16" s="503"/>
      <c r="AH16" s="501">
        <v>19.899999999999999</v>
      </c>
      <c r="AI16" s="502"/>
      <c r="AJ16" s="502"/>
      <c r="AK16" s="502"/>
      <c r="AL16" s="504"/>
      <c r="AM16" s="446"/>
      <c r="AN16" s="447"/>
      <c r="AO16" s="447"/>
      <c r="AP16" s="447"/>
      <c r="AQ16" s="447"/>
      <c r="AR16" s="447"/>
      <c r="AS16" s="447"/>
      <c r="AT16" s="448"/>
      <c r="AU16" s="449"/>
      <c r="AV16" s="450"/>
      <c r="AW16" s="450"/>
      <c r="AX16" s="450"/>
      <c r="AY16" s="451" t="s">
        <v>134</v>
      </c>
      <c r="AZ16" s="452"/>
      <c r="BA16" s="452"/>
      <c r="BB16" s="452"/>
      <c r="BC16" s="452"/>
      <c r="BD16" s="452"/>
      <c r="BE16" s="452"/>
      <c r="BF16" s="452"/>
      <c r="BG16" s="452"/>
      <c r="BH16" s="452"/>
      <c r="BI16" s="452"/>
      <c r="BJ16" s="452"/>
      <c r="BK16" s="452"/>
      <c r="BL16" s="452"/>
      <c r="BM16" s="453"/>
      <c r="BN16" s="417">
        <v>8499970</v>
      </c>
      <c r="BO16" s="418"/>
      <c r="BP16" s="418"/>
      <c r="BQ16" s="418"/>
      <c r="BR16" s="418"/>
      <c r="BS16" s="418"/>
      <c r="BT16" s="418"/>
      <c r="BU16" s="419"/>
      <c r="BV16" s="417">
        <v>8318723</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135</v>
      </c>
      <c r="N17" s="522"/>
      <c r="O17" s="522"/>
      <c r="P17" s="522"/>
      <c r="Q17" s="523"/>
      <c r="R17" s="518" t="s">
        <v>136</v>
      </c>
      <c r="S17" s="519"/>
      <c r="T17" s="519"/>
      <c r="U17" s="519"/>
      <c r="V17" s="520"/>
      <c r="W17" s="433" t="s">
        <v>137</v>
      </c>
      <c r="X17" s="434"/>
      <c r="Y17" s="434"/>
      <c r="Z17" s="434"/>
      <c r="AA17" s="434"/>
      <c r="AB17" s="424"/>
      <c r="AC17" s="468">
        <v>21377</v>
      </c>
      <c r="AD17" s="469"/>
      <c r="AE17" s="469"/>
      <c r="AF17" s="469"/>
      <c r="AG17" s="508"/>
      <c r="AH17" s="468">
        <v>21193</v>
      </c>
      <c r="AI17" s="469"/>
      <c r="AJ17" s="469"/>
      <c r="AK17" s="469"/>
      <c r="AL17" s="470"/>
      <c r="AM17" s="446"/>
      <c r="AN17" s="447"/>
      <c r="AO17" s="447"/>
      <c r="AP17" s="447"/>
      <c r="AQ17" s="447"/>
      <c r="AR17" s="447"/>
      <c r="AS17" s="447"/>
      <c r="AT17" s="448"/>
      <c r="AU17" s="449"/>
      <c r="AV17" s="450"/>
      <c r="AW17" s="450"/>
      <c r="AX17" s="450"/>
      <c r="AY17" s="451" t="s">
        <v>138</v>
      </c>
      <c r="AZ17" s="452"/>
      <c r="BA17" s="452"/>
      <c r="BB17" s="452"/>
      <c r="BC17" s="452"/>
      <c r="BD17" s="452"/>
      <c r="BE17" s="452"/>
      <c r="BF17" s="452"/>
      <c r="BG17" s="452"/>
      <c r="BH17" s="452"/>
      <c r="BI17" s="452"/>
      <c r="BJ17" s="452"/>
      <c r="BK17" s="452"/>
      <c r="BL17" s="452"/>
      <c r="BM17" s="453"/>
      <c r="BN17" s="417">
        <v>9830936</v>
      </c>
      <c r="BO17" s="418"/>
      <c r="BP17" s="418"/>
      <c r="BQ17" s="418"/>
      <c r="BR17" s="418"/>
      <c r="BS17" s="418"/>
      <c r="BT17" s="418"/>
      <c r="BU17" s="419"/>
      <c r="BV17" s="417">
        <v>9570895</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139</v>
      </c>
      <c r="C18" s="460"/>
      <c r="D18" s="460"/>
      <c r="E18" s="529"/>
      <c r="F18" s="529"/>
      <c r="G18" s="529"/>
      <c r="H18" s="529"/>
      <c r="I18" s="529"/>
      <c r="J18" s="529"/>
      <c r="K18" s="529"/>
      <c r="L18" s="530">
        <v>35.479999999999997</v>
      </c>
      <c r="M18" s="530"/>
      <c r="N18" s="530"/>
      <c r="O18" s="530"/>
      <c r="P18" s="530"/>
      <c r="Q18" s="530"/>
      <c r="R18" s="531"/>
      <c r="S18" s="531"/>
      <c r="T18" s="531"/>
      <c r="U18" s="531"/>
      <c r="V18" s="532"/>
      <c r="W18" s="435"/>
      <c r="X18" s="436"/>
      <c r="Y18" s="436"/>
      <c r="Z18" s="436"/>
      <c r="AA18" s="436"/>
      <c r="AB18" s="427"/>
      <c r="AC18" s="533">
        <v>76</v>
      </c>
      <c r="AD18" s="534"/>
      <c r="AE18" s="534"/>
      <c r="AF18" s="534"/>
      <c r="AG18" s="535"/>
      <c r="AH18" s="533">
        <v>76</v>
      </c>
      <c r="AI18" s="534"/>
      <c r="AJ18" s="534"/>
      <c r="AK18" s="534"/>
      <c r="AL18" s="536"/>
      <c r="AM18" s="446"/>
      <c r="AN18" s="447"/>
      <c r="AO18" s="447"/>
      <c r="AP18" s="447"/>
      <c r="AQ18" s="447"/>
      <c r="AR18" s="447"/>
      <c r="AS18" s="447"/>
      <c r="AT18" s="448"/>
      <c r="AU18" s="449"/>
      <c r="AV18" s="450"/>
      <c r="AW18" s="450"/>
      <c r="AX18" s="450"/>
      <c r="AY18" s="451" t="s">
        <v>140</v>
      </c>
      <c r="AZ18" s="452"/>
      <c r="BA18" s="452"/>
      <c r="BB18" s="452"/>
      <c r="BC18" s="452"/>
      <c r="BD18" s="452"/>
      <c r="BE18" s="452"/>
      <c r="BF18" s="452"/>
      <c r="BG18" s="452"/>
      <c r="BH18" s="452"/>
      <c r="BI18" s="452"/>
      <c r="BJ18" s="452"/>
      <c r="BK18" s="452"/>
      <c r="BL18" s="452"/>
      <c r="BM18" s="453"/>
      <c r="BN18" s="417">
        <v>10301359</v>
      </c>
      <c r="BO18" s="418"/>
      <c r="BP18" s="418"/>
      <c r="BQ18" s="418"/>
      <c r="BR18" s="418"/>
      <c r="BS18" s="418"/>
      <c r="BT18" s="418"/>
      <c r="BU18" s="419"/>
      <c r="BV18" s="417">
        <v>10324579</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141</v>
      </c>
      <c r="C19" s="460"/>
      <c r="D19" s="460"/>
      <c r="E19" s="529"/>
      <c r="F19" s="529"/>
      <c r="G19" s="529"/>
      <c r="H19" s="529"/>
      <c r="I19" s="529"/>
      <c r="J19" s="529"/>
      <c r="K19" s="529"/>
      <c r="L19" s="537">
        <v>1738</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142</v>
      </c>
      <c r="AZ19" s="452"/>
      <c r="BA19" s="452"/>
      <c r="BB19" s="452"/>
      <c r="BC19" s="452"/>
      <c r="BD19" s="452"/>
      <c r="BE19" s="452"/>
      <c r="BF19" s="452"/>
      <c r="BG19" s="452"/>
      <c r="BH19" s="452"/>
      <c r="BI19" s="452"/>
      <c r="BJ19" s="452"/>
      <c r="BK19" s="452"/>
      <c r="BL19" s="452"/>
      <c r="BM19" s="453"/>
      <c r="BN19" s="417">
        <v>14112350</v>
      </c>
      <c r="BO19" s="418"/>
      <c r="BP19" s="418"/>
      <c r="BQ19" s="418"/>
      <c r="BR19" s="418"/>
      <c r="BS19" s="418"/>
      <c r="BT19" s="418"/>
      <c r="BU19" s="419"/>
      <c r="BV19" s="417">
        <v>14263914</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143</v>
      </c>
      <c r="C20" s="460"/>
      <c r="D20" s="460"/>
      <c r="E20" s="529"/>
      <c r="F20" s="529"/>
      <c r="G20" s="529"/>
      <c r="H20" s="529"/>
      <c r="I20" s="529"/>
      <c r="J20" s="529"/>
      <c r="K20" s="529"/>
      <c r="L20" s="537">
        <v>22725</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144</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145</v>
      </c>
      <c r="C22" s="548"/>
      <c r="D22" s="549"/>
      <c r="E22" s="429" t="s">
        <v>1</v>
      </c>
      <c r="F22" s="434"/>
      <c r="G22" s="434"/>
      <c r="H22" s="434"/>
      <c r="I22" s="434"/>
      <c r="J22" s="434"/>
      <c r="K22" s="424"/>
      <c r="L22" s="429" t="s">
        <v>146</v>
      </c>
      <c r="M22" s="434"/>
      <c r="N22" s="434"/>
      <c r="O22" s="434"/>
      <c r="P22" s="424"/>
      <c r="Q22" s="556" t="s">
        <v>147</v>
      </c>
      <c r="R22" s="557"/>
      <c r="S22" s="557"/>
      <c r="T22" s="557"/>
      <c r="U22" s="557"/>
      <c r="V22" s="558"/>
      <c r="W22" s="562" t="s">
        <v>148</v>
      </c>
      <c r="X22" s="548"/>
      <c r="Y22" s="549"/>
      <c r="Z22" s="429" t="s">
        <v>1</v>
      </c>
      <c r="AA22" s="434"/>
      <c r="AB22" s="434"/>
      <c r="AC22" s="434"/>
      <c r="AD22" s="434"/>
      <c r="AE22" s="434"/>
      <c r="AF22" s="434"/>
      <c r="AG22" s="424"/>
      <c r="AH22" s="575" t="s">
        <v>149</v>
      </c>
      <c r="AI22" s="434"/>
      <c r="AJ22" s="434"/>
      <c r="AK22" s="434"/>
      <c r="AL22" s="424"/>
      <c r="AM22" s="575" t="s">
        <v>150</v>
      </c>
      <c r="AN22" s="576"/>
      <c r="AO22" s="576"/>
      <c r="AP22" s="576"/>
      <c r="AQ22" s="576"/>
      <c r="AR22" s="577"/>
      <c r="AS22" s="556" t="s">
        <v>147</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151</v>
      </c>
      <c r="AZ23" s="378"/>
      <c r="BA23" s="378"/>
      <c r="BB23" s="378"/>
      <c r="BC23" s="378"/>
      <c r="BD23" s="378"/>
      <c r="BE23" s="378"/>
      <c r="BF23" s="378"/>
      <c r="BG23" s="378"/>
      <c r="BH23" s="378"/>
      <c r="BI23" s="378"/>
      <c r="BJ23" s="378"/>
      <c r="BK23" s="378"/>
      <c r="BL23" s="378"/>
      <c r="BM23" s="379"/>
      <c r="BN23" s="417">
        <v>18391762</v>
      </c>
      <c r="BO23" s="418"/>
      <c r="BP23" s="418"/>
      <c r="BQ23" s="418"/>
      <c r="BR23" s="418"/>
      <c r="BS23" s="418"/>
      <c r="BT23" s="418"/>
      <c r="BU23" s="419"/>
      <c r="BV23" s="417">
        <v>16585379</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152</v>
      </c>
      <c r="F24" s="447"/>
      <c r="G24" s="447"/>
      <c r="H24" s="447"/>
      <c r="I24" s="447"/>
      <c r="J24" s="447"/>
      <c r="K24" s="448"/>
      <c r="L24" s="468">
        <v>1</v>
      </c>
      <c r="M24" s="469"/>
      <c r="N24" s="469"/>
      <c r="O24" s="469"/>
      <c r="P24" s="508"/>
      <c r="Q24" s="468">
        <v>8300</v>
      </c>
      <c r="R24" s="469"/>
      <c r="S24" s="469"/>
      <c r="T24" s="469"/>
      <c r="U24" s="469"/>
      <c r="V24" s="508"/>
      <c r="W24" s="563"/>
      <c r="X24" s="551"/>
      <c r="Y24" s="552"/>
      <c r="Z24" s="467" t="s">
        <v>153</v>
      </c>
      <c r="AA24" s="447"/>
      <c r="AB24" s="447"/>
      <c r="AC24" s="447"/>
      <c r="AD24" s="447"/>
      <c r="AE24" s="447"/>
      <c r="AF24" s="447"/>
      <c r="AG24" s="448"/>
      <c r="AH24" s="468">
        <v>365</v>
      </c>
      <c r="AI24" s="469"/>
      <c r="AJ24" s="469"/>
      <c r="AK24" s="469"/>
      <c r="AL24" s="508"/>
      <c r="AM24" s="468">
        <v>1158510</v>
      </c>
      <c r="AN24" s="469"/>
      <c r="AO24" s="469"/>
      <c r="AP24" s="469"/>
      <c r="AQ24" s="469"/>
      <c r="AR24" s="508"/>
      <c r="AS24" s="468">
        <v>3174</v>
      </c>
      <c r="AT24" s="469"/>
      <c r="AU24" s="469"/>
      <c r="AV24" s="469"/>
      <c r="AW24" s="469"/>
      <c r="AX24" s="470"/>
      <c r="AY24" s="583" t="s">
        <v>154</v>
      </c>
      <c r="AZ24" s="584"/>
      <c r="BA24" s="584"/>
      <c r="BB24" s="584"/>
      <c r="BC24" s="584"/>
      <c r="BD24" s="584"/>
      <c r="BE24" s="584"/>
      <c r="BF24" s="584"/>
      <c r="BG24" s="584"/>
      <c r="BH24" s="584"/>
      <c r="BI24" s="584"/>
      <c r="BJ24" s="584"/>
      <c r="BK24" s="584"/>
      <c r="BL24" s="584"/>
      <c r="BM24" s="585"/>
      <c r="BN24" s="417">
        <v>14172630</v>
      </c>
      <c r="BO24" s="418"/>
      <c r="BP24" s="418"/>
      <c r="BQ24" s="418"/>
      <c r="BR24" s="418"/>
      <c r="BS24" s="418"/>
      <c r="BT24" s="418"/>
      <c r="BU24" s="419"/>
      <c r="BV24" s="417">
        <v>14196065</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155</v>
      </c>
      <c r="F25" s="447"/>
      <c r="G25" s="447"/>
      <c r="H25" s="447"/>
      <c r="I25" s="447"/>
      <c r="J25" s="447"/>
      <c r="K25" s="448"/>
      <c r="L25" s="468">
        <v>1</v>
      </c>
      <c r="M25" s="469"/>
      <c r="N25" s="469"/>
      <c r="O25" s="469"/>
      <c r="P25" s="508"/>
      <c r="Q25" s="468">
        <v>6900</v>
      </c>
      <c r="R25" s="469"/>
      <c r="S25" s="469"/>
      <c r="T25" s="469"/>
      <c r="U25" s="469"/>
      <c r="V25" s="508"/>
      <c r="W25" s="563"/>
      <c r="X25" s="551"/>
      <c r="Y25" s="552"/>
      <c r="Z25" s="467" t="s">
        <v>156</v>
      </c>
      <c r="AA25" s="447"/>
      <c r="AB25" s="447"/>
      <c r="AC25" s="447"/>
      <c r="AD25" s="447"/>
      <c r="AE25" s="447"/>
      <c r="AF25" s="447"/>
      <c r="AG25" s="448"/>
      <c r="AH25" s="468" t="s">
        <v>120</v>
      </c>
      <c r="AI25" s="469"/>
      <c r="AJ25" s="469"/>
      <c r="AK25" s="469"/>
      <c r="AL25" s="508"/>
      <c r="AM25" s="468" t="s">
        <v>120</v>
      </c>
      <c r="AN25" s="469"/>
      <c r="AO25" s="469"/>
      <c r="AP25" s="469"/>
      <c r="AQ25" s="469"/>
      <c r="AR25" s="508"/>
      <c r="AS25" s="468" t="s">
        <v>120</v>
      </c>
      <c r="AT25" s="469"/>
      <c r="AU25" s="469"/>
      <c r="AV25" s="469"/>
      <c r="AW25" s="469"/>
      <c r="AX25" s="470"/>
      <c r="AY25" s="377" t="s">
        <v>157</v>
      </c>
      <c r="AZ25" s="378"/>
      <c r="BA25" s="378"/>
      <c r="BB25" s="378"/>
      <c r="BC25" s="378"/>
      <c r="BD25" s="378"/>
      <c r="BE25" s="378"/>
      <c r="BF25" s="378"/>
      <c r="BG25" s="378"/>
      <c r="BH25" s="378"/>
      <c r="BI25" s="378"/>
      <c r="BJ25" s="378"/>
      <c r="BK25" s="378"/>
      <c r="BL25" s="378"/>
      <c r="BM25" s="379"/>
      <c r="BN25" s="380">
        <v>9343948</v>
      </c>
      <c r="BO25" s="381"/>
      <c r="BP25" s="381"/>
      <c r="BQ25" s="381"/>
      <c r="BR25" s="381"/>
      <c r="BS25" s="381"/>
      <c r="BT25" s="381"/>
      <c r="BU25" s="382"/>
      <c r="BV25" s="380">
        <v>2500347</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158</v>
      </c>
      <c r="F26" s="447"/>
      <c r="G26" s="447"/>
      <c r="H26" s="447"/>
      <c r="I26" s="447"/>
      <c r="J26" s="447"/>
      <c r="K26" s="448"/>
      <c r="L26" s="468">
        <v>1</v>
      </c>
      <c r="M26" s="469"/>
      <c r="N26" s="469"/>
      <c r="O26" s="469"/>
      <c r="P26" s="508"/>
      <c r="Q26" s="468">
        <v>6500</v>
      </c>
      <c r="R26" s="469"/>
      <c r="S26" s="469"/>
      <c r="T26" s="469"/>
      <c r="U26" s="469"/>
      <c r="V26" s="508"/>
      <c r="W26" s="563"/>
      <c r="X26" s="551"/>
      <c r="Y26" s="552"/>
      <c r="Z26" s="467" t="s">
        <v>159</v>
      </c>
      <c r="AA26" s="573"/>
      <c r="AB26" s="573"/>
      <c r="AC26" s="573"/>
      <c r="AD26" s="573"/>
      <c r="AE26" s="573"/>
      <c r="AF26" s="573"/>
      <c r="AG26" s="574"/>
      <c r="AH26" s="468">
        <v>9</v>
      </c>
      <c r="AI26" s="469"/>
      <c r="AJ26" s="469"/>
      <c r="AK26" s="469"/>
      <c r="AL26" s="508"/>
      <c r="AM26" s="468">
        <v>26793</v>
      </c>
      <c r="AN26" s="469"/>
      <c r="AO26" s="469"/>
      <c r="AP26" s="469"/>
      <c r="AQ26" s="469"/>
      <c r="AR26" s="508"/>
      <c r="AS26" s="468">
        <v>2977</v>
      </c>
      <c r="AT26" s="469"/>
      <c r="AU26" s="469"/>
      <c r="AV26" s="469"/>
      <c r="AW26" s="469"/>
      <c r="AX26" s="470"/>
      <c r="AY26" s="420" t="s">
        <v>160</v>
      </c>
      <c r="AZ26" s="421"/>
      <c r="BA26" s="421"/>
      <c r="BB26" s="421"/>
      <c r="BC26" s="421"/>
      <c r="BD26" s="421"/>
      <c r="BE26" s="421"/>
      <c r="BF26" s="421"/>
      <c r="BG26" s="421"/>
      <c r="BH26" s="421"/>
      <c r="BI26" s="421"/>
      <c r="BJ26" s="421"/>
      <c r="BK26" s="421"/>
      <c r="BL26" s="421"/>
      <c r="BM26" s="422"/>
      <c r="BN26" s="417" t="s">
        <v>120</v>
      </c>
      <c r="BO26" s="418"/>
      <c r="BP26" s="418"/>
      <c r="BQ26" s="418"/>
      <c r="BR26" s="418"/>
      <c r="BS26" s="418"/>
      <c r="BT26" s="418"/>
      <c r="BU26" s="419"/>
      <c r="BV26" s="417" t="s">
        <v>120</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161</v>
      </c>
      <c r="F27" s="447"/>
      <c r="G27" s="447"/>
      <c r="H27" s="447"/>
      <c r="I27" s="447"/>
      <c r="J27" s="447"/>
      <c r="K27" s="448"/>
      <c r="L27" s="468">
        <v>1</v>
      </c>
      <c r="M27" s="469"/>
      <c r="N27" s="469"/>
      <c r="O27" s="469"/>
      <c r="P27" s="508"/>
      <c r="Q27" s="468">
        <v>3900</v>
      </c>
      <c r="R27" s="469"/>
      <c r="S27" s="469"/>
      <c r="T27" s="469"/>
      <c r="U27" s="469"/>
      <c r="V27" s="508"/>
      <c r="W27" s="563"/>
      <c r="X27" s="551"/>
      <c r="Y27" s="552"/>
      <c r="Z27" s="467" t="s">
        <v>162</v>
      </c>
      <c r="AA27" s="447"/>
      <c r="AB27" s="447"/>
      <c r="AC27" s="447"/>
      <c r="AD27" s="447"/>
      <c r="AE27" s="447"/>
      <c r="AF27" s="447"/>
      <c r="AG27" s="448"/>
      <c r="AH27" s="468">
        <v>8</v>
      </c>
      <c r="AI27" s="469"/>
      <c r="AJ27" s="469"/>
      <c r="AK27" s="469"/>
      <c r="AL27" s="508"/>
      <c r="AM27" s="468">
        <v>30816</v>
      </c>
      <c r="AN27" s="469"/>
      <c r="AO27" s="469"/>
      <c r="AP27" s="469"/>
      <c r="AQ27" s="469"/>
      <c r="AR27" s="508"/>
      <c r="AS27" s="468">
        <v>3852</v>
      </c>
      <c r="AT27" s="469"/>
      <c r="AU27" s="469"/>
      <c r="AV27" s="469"/>
      <c r="AW27" s="469"/>
      <c r="AX27" s="470"/>
      <c r="AY27" s="509" t="s">
        <v>163</v>
      </c>
      <c r="AZ27" s="510"/>
      <c r="BA27" s="510"/>
      <c r="BB27" s="510"/>
      <c r="BC27" s="510"/>
      <c r="BD27" s="510"/>
      <c r="BE27" s="510"/>
      <c r="BF27" s="510"/>
      <c r="BG27" s="510"/>
      <c r="BH27" s="510"/>
      <c r="BI27" s="510"/>
      <c r="BJ27" s="510"/>
      <c r="BK27" s="510"/>
      <c r="BL27" s="510"/>
      <c r="BM27" s="511"/>
      <c r="BN27" s="586">
        <v>1281015</v>
      </c>
      <c r="BO27" s="587"/>
      <c r="BP27" s="587"/>
      <c r="BQ27" s="587"/>
      <c r="BR27" s="587"/>
      <c r="BS27" s="587"/>
      <c r="BT27" s="587"/>
      <c r="BU27" s="588"/>
      <c r="BV27" s="586">
        <v>1490684</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164</v>
      </c>
      <c r="F28" s="447"/>
      <c r="G28" s="447"/>
      <c r="H28" s="447"/>
      <c r="I28" s="447"/>
      <c r="J28" s="447"/>
      <c r="K28" s="448"/>
      <c r="L28" s="468">
        <v>1</v>
      </c>
      <c r="M28" s="469"/>
      <c r="N28" s="469"/>
      <c r="O28" s="469"/>
      <c r="P28" s="508"/>
      <c r="Q28" s="468">
        <v>3200</v>
      </c>
      <c r="R28" s="469"/>
      <c r="S28" s="469"/>
      <c r="T28" s="469"/>
      <c r="U28" s="469"/>
      <c r="V28" s="508"/>
      <c r="W28" s="563"/>
      <c r="X28" s="551"/>
      <c r="Y28" s="552"/>
      <c r="Z28" s="467" t="s">
        <v>165</v>
      </c>
      <c r="AA28" s="447"/>
      <c r="AB28" s="447"/>
      <c r="AC28" s="447"/>
      <c r="AD28" s="447"/>
      <c r="AE28" s="447"/>
      <c r="AF28" s="447"/>
      <c r="AG28" s="448"/>
      <c r="AH28" s="468" t="s">
        <v>120</v>
      </c>
      <c r="AI28" s="469"/>
      <c r="AJ28" s="469"/>
      <c r="AK28" s="469"/>
      <c r="AL28" s="508"/>
      <c r="AM28" s="468" t="s">
        <v>120</v>
      </c>
      <c r="AN28" s="469"/>
      <c r="AO28" s="469"/>
      <c r="AP28" s="469"/>
      <c r="AQ28" s="469"/>
      <c r="AR28" s="508"/>
      <c r="AS28" s="468" t="s">
        <v>120</v>
      </c>
      <c r="AT28" s="469"/>
      <c r="AU28" s="469"/>
      <c r="AV28" s="469"/>
      <c r="AW28" s="469"/>
      <c r="AX28" s="470"/>
      <c r="AY28" s="589" t="s">
        <v>166</v>
      </c>
      <c r="AZ28" s="590"/>
      <c r="BA28" s="590"/>
      <c r="BB28" s="591"/>
      <c r="BC28" s="377" t="s">
        <v>167</v>
      </c>
      <c r="BD28" s="378"/>
      <c r="BE28" s="378"/>
      <c r="BF28" s="378"/>
      <c r="BG28" s="378"/>
      <c r="BH28" s="378"/>
      <c r="BI28" s="378"/>
      <c r="BJ28" s="378"/>
      <c r="BK28" s="378"/>
      <c r="BL28" s="378"/>
      <c r="BM28" s="379"/>
      <c r="BN28" s="380">
        <v>2684812</v>
      </c>
      <c r="BO28" s="381"/>
      <c r="BP28" s="381"/>
      <c r="BQ28" s="381"/>
      <c r="BR28" s="381"/>
      <c r="BS28" s="381"/>
      <c r="BT28" s="381"/>
      <c r="BU28" s="382"/>
      <c r="BV28" s="380">
        <v>2305948</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168</v>
      </c>
      <c r="F29" s="447"/>
      <c r="G29" s="447"/>
      <c r="H29" s="447"/>
      <c r="I29" s="447"/>
      <c r="J29" s="447"/>
      <c r="K29" s="448"/>
      <c r="L29" s="468">
        <v>19</v>
      </c>
      <c r="M29" s="469"/>
      <c r="N29" s="469"/>
      <c r="O29" s="469"/>
      <c r="P29" s="508"/>
      <c r="Q29" s="468">
        <v>3000</v>
      </c>
      <c r="R29" s="469"/>
      <c r="S29" s="469"/>
      <c r="T29" s="469"/>
      <c r="U29" s="469"/>
      <c r="V29" s="508"/>
      <c r="W29" s="564"/>
      <c r="X29" s="565"/>
      <c r="Y29" s="566"/>
      <c r="Z29" s="467" t="s">
        <v>169</v>
      </c>
      <c r="AA29" s="447"/>
      <c r="AB29" s="447"/>
      <c r="AC29" s="447"/>
      <c r="AD29" s="447"/>
      <c r="AE29" s="447"/>
      <c r="AF29" s="447"/>
      <c r="AG29" s="448"/>
      <c r="AH29" s="468">
        <v>373</v>
      </c>
      <c r="AI29" s="469"/>
      <c r="AJ29" s="469"/>
      <c r="AK29" s="469"/>
      <c r="AL29" s="508"/>
      <c r="AM29" s="468">
        <v>1189326</v>
      </c>
      <c r="AN29" s="469"/>
      <c r="AO29" s="469"/>
      <c r="AP29" s="469"/>
      <c r="AQ29" s="469"/>
      <c r="AR29" s="508"/>
      <c r="AS29" s="468">
        <v>3189</v>
      </c>
      <c r="AT29" s="469"/>
      <c r="AU29" s="469"/>
      <c r="AV29" s="469"/>
      <c r="AW29" s="469"/>
      <c r="AX29" s="470"/>
      <c r="AY29" s="592"/>
      <c r="AZ29" s="593"/>
      <c r="BA29" s="593"/>
      <c r="BB29" s="594"/>
      <c r="BC29" s="451" t="s">
        <v>170</v>
      </c>
      <c r="BD29" s="452"/>
      <c r="BE29" s="452"/>
      <c r="BF29" s="452"/>
      <c r="BG29" s="452"/>
      <c r="BH29" s="452"/>
      <c r="BI29" s="452"/>
      <c r="BJ29" s="452"/>
      <c r="BK29" s="452"/>
      <c r="BL29" s="452"/>
      <c r="BM29" s="453"/>
      <c r="BN29" s="417">
        <v>615</v>
      </c>
      <c r="BO29" s="418"/>
      <c r="BP29" s="418"/>
      <c r="BQ29" s="418"/>
      <c r="BR29" s="418"/>
      <c r="BS29" s="418"/>
      <c r="BT29" s="418"/>
      <c r="BU29" s="419"/>
      <c r="BV29" s="417">
        <v>615</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171</v>
      </c>
      <c r="X30" s="571"/>
      <c r="Y30" s="571"/>
      <c r="Z30" s="571"/>
      <c r="AA30" s="571"/>
      <c r="AB30" s="571"/>
      <c r="AC30" s="571"/>
      <c r="AD30" s="571"/>
      <c r="AE30" s="571"/>
      <c r="AF30" s="571"/>
      <c r="AG30" s="572"/>
      <c r="AH30" s="533">
        <v>101.2</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172</v>
      </c>
      <c r="BD30" s="584"/>
      <c r="BE30" s="584"/>
      <c r="BF30" s="584"/>
      <c r="BG30" s="584"/>
      <c r="BH30" s="584"/>
      <c r="BI30" s="584"/>
      <c r="BJ30" s="584"/>
      <c r="BK30" s="584"/>
      <c r="BL30" s="584"/>
      <c r="BM30" s="585"/>
      <c r="BN30" s="586">
        <v>1263196</v>
      </c>
      <c r="BO30" s="587"/>
      <c r="BP30" s="587"/>
      <c r="BQ30" s="587"/>
      <c r="BR30" s="587"/>
      <c r="BS30" s="587"/>
      <c r="BT30" s="587"/>
      <c r="BU30" s="588"/>
      <c r="BV30" s="586">
        <v>1236099</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179</v>
      </c>
      <c r="D33" s="441"/>
      <c r="E33" s="406" t="s">
        <v>180</v>
      </c>
      <c r="F33" s="406"/>
      <c r="G33" s="406"/>
      <c r="H33" s="406"/>
      <c r="I33" s="406"/>
      <c r="J33" s="406"/>
      <c r="K33" s="406"/>
      <c r="L33" s="406"/>
      <c r="M33" s="406"/>
      <c r="N33" s="406"/>
      <c r="O33" s="406"/>
      <c r="P33" s="406"/>
      <c r="Q33" s="406"/>
      <c r="R33" s="406"/>
      <c r="S33" s="406"/>
      <c r="T33" s="169"/>
      <c r="U33" s="441" t="s">
        <v>179</v>
      </c>
      <c r="V33" s="441"/>
      <c r="W33" s="406" t="s">
        <v>180</v>
      </c>
      <c r="X33" s="406"/>
      <c r="Y33" s="406"/>
      <c r="Z33" s="406"/>
      <c r="AA33" s="406"/>
      <c r="AB33" s="406"/>
      <c r="AC33" s="406"/>
      <c r="AD33" s="406"/>
      <c r="AE33" s="406"/>
      <c r="AF33" s="406"/>
      <c r="AG33" s="406"/>
      <c r="AH33" s="406"/>
      <c r="AI33" s="406"/>
      <c r="AJ33" s="406"/>
      <c r="AK33" s="406"/>
      <c r="AL33" s="169"/>
      <c r="AM33" s="441" t="s">
        <v>179</v>
      </c>
      <c r="AN33" s="441"/>
      <c r="AO33" s="406" t="s">
        <v>180</v>
      </c>
      <c r="AP33" s="406"/>
      <c r="AQ33" s="406"/>
      <c r="AR33" s="406"/>
      <c r="AS33" s="406"/>
      <c r="AT33" s="406"/>
      <c r="AU33" s="406"/>
      <c r="AV33" s="406"/>
      <c r="AW33" s="406"/>
      <c r="AX33" s="406"/>
      <c r="AY33" s="406"/>
      <c r="AZ33" s="406"/>
      <c r="BA33" s="406"/>
      <c r="BB33" s="406"/>
      <c r="BC33" s="406"/>
      <c r="BD33" s="170"/>
      <c r="BE33" s="406" t="s">
        <v>181</v>
      </c>
      <c r="BF33" s="406"/>
      <c r="BG33" s="406" t="s">
        <v>182</v>
      </c>
      <c r="BH33" s="406"/>
      <c r="BI33" s="406"/>
      <c r="BJ33" s="406"/>
      <c r="BK33" s="406"/>
      <c r="BL33" s="406"/>
      <c r="BM33" s="406"/>
      <c r="BN33" s="406"/>
      <c r="BO33" s="406"/>
      <c r="BP33" s="406"/>
      <c r="BQ33" s="406"/>
      <c r="BR33" s="406"/>
      <c r="BS33" s="406"/>
      <c r="BT33" s="406"/>
      <c r="BU33" s="406"/>
      <c r="BV33" s="170"/>
      <c r="BW33" s="441" t="s">
        <v>181</v>
      </c>
      <c r="BX33" s="441"/>
      <c r="BY33" s="406" t="s">
        <v>183</v>
      </c>
      <c r="BZ33" s="406"/>
      <c r="CA33" s="406"/>
      <c r="CB33" s="406"/>
      <c r="CC33" s="406"/>
      <c r="CD33" s="406"/>
      <c r="CE33" s="406"/>
      <c r="CF33" s="406"/>
      <c r="CG33" s="406"/>
      <c r="CH33" s="406"/>
      <c r="CI33" s="406"/>
      <c r="CJ33" s="406"/>
      <c r="CK33" s="406"/>
      <c r="CL33" s="406"/>
      <c r="CM33" s="406"/>
      <c r="CN33" s="169"/>
      <c r="CO33" s="441" t="s">
        <v>179</v>
      </c>
      <c r="CP33" s="441"/>
      <c r="CQ33" s="406" t="s">
        <v>184</v>
      </c>
      <c r="CR33" s="406"/>
      <c r="CS33" s="406"/>
      <c r="CT33" s="406"/>
      <c r="CU33" s="406"/>
      <c r="CV33" s="406"/>
      <c r="CW33" s="406"/>
      <c r="CX33" s="406"/>
      <c r="CY33" s="406"/>
      <c r="CZ33" s="406"/>
      <c r="DA33" s="406"/>
      <c r="DB33" s="406"/>
      <c r="DC33" s="406"/>
      <c r="DD33" s="406"/>
      <c r="DE33" s="406"/>
      <c r="DF33" s="169"/>
      <c r="DG33" s="406" t="s">
        <v>185</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3</v>
      </c>
      <c r="V34" s="598"/>
      <c r="W34" s="599" t="str">
        <f>IF('各会計、関係団体の財政状況及び健全化判断比率'!B28="","",'各会計、関係団体の財政状況及び健全化判断比率'!B28)</f>
        <v>白井市国民健康保険特別会計事業勘定</v>
      </c>
      <c r="X34" s="599"/>
      <c r="Y34" s="599"/>
      <c r="Z34" s="599"/>
      <c r="AA34" s="599"/>
      <c r="AB34" s="599"/>
      <c r="AC34" s="599"/>
      <c r="AD34" s="599"/>
      <c r="AE34" s="599"/>
      <c r="AF34" s="599"/>
      <c r="AG34" s="599"/>
      <c r="AH34" s="599"/>
      <c r="AI34" s="599"/>
      <c r="AJ34" s="599"/>
      <c r="AK34" s="599"/>
      <c r="AL34" s="167"/>
      <c r="AM34" s="598">
        <f>IF(AO34="","",MAX(C34:D43,U34:V43)+1)</f>
        <v>6</v>
      </c>
      <c r="AN34" s="598"/>
      <c r="AO34" s="599" t="str">
        <f>IF('各会計、関係団体の財政状況及び健全化判断比率'!B31="","",'各会計、関係団体の財政状況及び健全化判断比率'!B31)</f>
        <v>白井市水道事業会計</v>
      </c>
      <c r="AP34" s="599"/>
      <c r="AQ34" s="599"/>
      <c r="AR34" s="599"/>
      <c r="AS34" s="599"/>
      <c r="AT34" s="599"/>
      <c r="AU34" s="599"/>
      <c r="AV34" s="599"/>
      <c r="AW34" s="599"/>
      <c r="AX34" s="599"/>
      <c r="AY34" s="599"/>
      <c r="AZ34" s="599"/>
      <c r="BA34" s="599"/>
      <c r="BB34" s="599"/>
      <c r="BC34" s="599"/>
      <c r="BD34" s="167"/>
      <c r="BE34" s="598">
        <f>IF(BG34="","",MAX(C34:D43,U34:V43,AM34:AN43)+1)</f>
        <v>7</v>
      </c>
      <c r="BF34" s="598"/>
      <c r="BG34" s="599" t="str">
        <f>IF('各会計、関係団体の財政状況及び健全化判断比率'!B32="","",'各会計、関係団体の財政状況及び健全化判断比率'!B32)</f>
        <v>白井市下水道事業特別会計</v>
      </c>
      <c r="BH34" s="599"/>
      <c r="BI34" s="599"/>
      <c r="BJ34" s="599"/>
      <c r="BK34" s="599"/>
      <c r="BL34" s="599"/>
      <c r="BM34" s="599"/>
      <c r="BN34" s="599"/>
      <c r="BO34" s="599"/>
      <c r="BP34" s="599"/>
      <c r="BQ34" s="599"/>
      <c r="BR34" s="599"/>
      <c r="BS34" s="599"/>
      <c r="BT34" s="599"/>
      <c r="BU34" s="599"/>
      <c r="BV34" s="167"/>
      <c r="BW34" s="598">
        <f>IF(BY34="","",MAX(C34:D43,U34:V43,AM34:AN43,BE34:BF43)+1)</f>
        <v>8</v>
      </c>
      <c r="BX34" s="598"/>
      <c r="BY34" s="599" t="str">
        <f>IF('各会計、関係団体の財政状況及び健全化判断比率'!B68="","",'各会計、関係団体の財政状況及び健全化判断比率'!B68)</f>
        <v>千葉県市町村総合事務組合（一般会計）</v>
      </c>
      <c r="BZ34" s="599"/>
      <c r="CA34" s="599"/>
      <c r="CB34" s="599"/>
      <c r="CC34" s="599"/>
      <c r="CD34" s="599"/>
      <c r="CE34" s="599"/>
      <c r="CF34" s="599"/>
      <c r="CG34" s="599"/>
      <c r="CH34" s="599"/>
      <c r="CI34" s="599"/>
      <c r="CJ34" s="599"/>
      <c r="CK34" s="599"/>
      <c r="CL34" s="599"/>
      <c r="CM34" s="599"/>
      <c r="CN34" s="167"/>
      <c r="CO34" s="598">
        <f>IF(CQ34="","",MAX(C34:D43,U34:V43,AM34:AN43,BE34:BF43,BW34:BX43)+1)</f>
        <v>18</v>
      </c>
      <c r="CP34" s="598"/>
      <c r="CQ34" s="599" t="str">
        <f>IF('各会計、関係団体の財政状況及び健全化判断比率'!BS7="","",'各会計、関係団体の財政状況及び健全化判断比率'!BS7)</f>
        <v>千葉県地方土地開発公社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白井市学校給食共同調理場事業特別会計</v>
      </c>
      <c r="F35" s="599"/>
      <c r="G35" s="599"/>
      <c r="H35" s="599"/>
      <c r="I35" s="599"/>
      <c r="J35" s="599"/>
      <c r="K35" s="599"/>
      <c r="L35" s="599"/>
      <c r="M35" s="599"/>
      <c r="N35" s="599"/>
      <c r="O35" s="599"/>
      <c r="P35" s="599"/>
      <c r="Q35" s="599"/>
      <c r="R35" s="599"/>
      <c r="S35" s="599"/>
      <c r="T35" s="167"/>
      <c r="U35" s="598">
        <f>IF(W35="","",U34+1)</f>
        <v>4</v>
      </c>
      <c r="V35" s="598"/>
      <c r="W35" s="599" t="str">
        <f>IF('各会計、関係団体の財政状況及び健全化判断比率'!B29="","",'各会計、関係団体の財政状況及び健全化判断比率'!B29)</f>
        <v>白井市介護保険特別会計保険事業勘定</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9</v>
      </c>
      <c r="BX35" s="598"/>
      <c r="BY35" s="599" t="str">
        <f>IF('各会計、関係団体の財政状況及び健全化判断比率'!B69="","",'各会計、関係団体の財政状況及び健全化判断比率'!B69)</f>
        <v>千葉県市町村総合事務組合（千葉県自治会館管理運営特別会計）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5</v>
      </c>
      <c r="V36" s="598"/>
      <c r="W36" s="599" t="str">
        <f>IF('各会計、関係団体の財政状況及び健全化判断比率'!B30="","",'各会計、関係団体の財政状況及び健全化判断比率'!B30)</f>
        <v>白井市後期高齢者医療特別会計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10</v>
      </c>
      <c r="BX36" s="598"/>
      <c r="BY36" s="599" t="str">
        <f>IF('各会計、関係団体の財政状況及び健全化判断比率'!B70="","",'各会計、関係団体の財政状況及び健全化判断比率'!B70)</f>
        <v>千葉県市町村総合事務組合（千葉県自治研修センター特別会計）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11</v>
      </c>
      <c r="BX37" s="598"/>
      <c r="BY37" s="599" t="str">
        <f>IF('各会計、関係団体の財政状況及び健全化判断比率'!B71="","",'各会計、関係団体の財政状況及び健全化判断比率'!B71)</f>
        <v>千葉県市町村総合事務組合（千葉県市町村交通災害共済特別会計）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12</v>
      </c>
      <c r="BX38" s="598"/>
      <c r="BY38" s="599" t="str">
        <f>IF('各会計、関係団体の財政状況及び健全化判断比率'!B72="","",'各会計、関係団体の財政状況及び健全化判断比率'!B72)</f>
        <v>千葉県後期高齢者医療広域連合（一般会計）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13</v>
      </c>
      <c r="BX39" s="598"/>
      <c r="BY39" s="599" t="str">
        <f>IF('各会計、関係団体の財政状況及び健全化判断比率'!B73="","",'各会計、関係団体の財政状況及び健全化判断比率'!B73)</f>
        <v>千葉県後期高齢者医療広域連合（後期高齢者医療特別会計）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14</v>
      </c>
      <c r="BX40" s="598"/>
      <c r="BY40" s="599" t="str">
        <f>IF('各会計、関係団体の財政状況及び健全化判断比率'!B74="","",'各会計、関係団体の財政状況及び健全化判断比率'!B74)</f>
        <v>印旛郡市広域市町村圏事務組合（一般会計）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15</v>
      </c>
      <c r="BX41" s="598"/>
      <c r="BY41" s="599" t="str">
        <f>IF('各会計、関係団体の財政状況及び健全化判断比率'!B75="","",'各会計、関係団体の財政状況及び健全化判断比率'!B75)</f>
        <v>印旛郡市広域市町村圏事務組合（水道用水供給事業会計）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16</v>
      </c>
      <c r="BX42" s="598"/>
      <c r="BY42" s="599" t="str">
        <f>IF('各会計、関係団体の財政状況及び健全化判断比率'!B76="","",'各会計、関係団体の財政状況及び健全化判断比率'!B76)</f>
        <v>印西地区環境整備事業組合（一般会計）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17</v>
      </c>
      <c r="BX43" s="598"/>
      <c r="BY43" s="599" t="str">
        <f>IF('各会計、関係団体の財政状況及び健全化判断比率'!B77="","",'各会計、関係団体の財政状況及び健全化判断比率'!B77)</f>
        <v>印西地区環境整備事業組合（墓地事業特別会計）</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190</v>
      </c>
    </row>
    <row r="50" spans="5:5" x14ac:dyDescent="0.15">
      <c r="E50" s="141" t="s">
        <v>191</v>
      </c>
    </row>
    <row r="51" spans="5:5" x14ac:dyDescent="0.15">
      <c r="E51" s="141" t="s">
        <v>192</v>
      </c>
    </row>
    <row r="52" spans="5:5" x14ac:dyDescent="0.15">
      <c r="E52" s="141" t="s">
        <v>193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x14ac:dyDescent="0.15">
      <c r="A34" s="22"/>
      <c r="B34" s="31"/>
      <c r="C34" s="1187" t="s">
        <v>524</v>
      </c>
      <c r="D34" s="1187"/>
      <c r="E34" s="1188"/>
      <c r="F34" s="32">
        <v>4.4400000000000004</v>
      </c>
      <c r="G34" s="33">
        <v>5.05</v>
      </c>
      <c r="H34" s="33">
        <v>5.92</v>
      </c>
      <c r="I34" s="33">
        <v>5.98</v>
      </c>
      <c r="J34" s="34">
        <v>6.38</v>
      </c>
      <c r="K34" s="22"/>
      <c r="L34" s="22"/>
      <c r="M34" s="22"/>
      <c r="N34" s="22"/>
      <c r="O34" s="22"/>
      <c r="P34" s="22"/>
    </row>
    <row r="35" spans="1:16" ht="39" customHeight="1" x14ac:dyDescent="0.15">
      <c r="A35" s="22"/>
      <c r="B35" s="35"/>
      <c r="C35" s="1181" t="s">
        <v>525</v>
      </c>
      <c r="D35" s="1182"/>
      <c r="E35" s="1183"/>
      <c r="F35" s="36">
        <v>8.1999999999999993</v>
      </c>
      <c r="G35" s="37">
        <v>8.0500000000000007</v>
      </c>
      <c r="H35" s="37">
        <v>5.33</v>
      </c>
      <c r="I35" s="37">
        <v>9.4600000000000009</v>
      </c>
      <c r="J35" s="38">
        <v>6.22</v>
      </c>
      <c r="K35" s="22"/>
      <c r="L35" s="22"/>
      <c r="M35" s="22"/>
      <c r="N35" s="22"/>
      <c r="O35" s="22"/>
      <c r="P35" s="22"/>
    </row>
    <row r="36" spans="1:16" ht="39" customHeight="1" x14ac:dyDescent="0.15">
      <c r="A36" s="22"/>
      <c r="B36" s="35"/>
      <c r="C36" s="1181" t="s">
        <v>526</v>
      </c>
      <c r="D36" s="1182"/>
      <c r="E36" s="1183"/>
      <c r="F36" s="36">
        <v>3.14</v>
      </c>
      <c r="G36" s="37">
        <v>2.84</v>
      </c>
      <c r="H36" s="37">
        <v>2.82</v>
      </c>
      <c r="I36" s="37">
        <v>2.63</v>
      </c>
      <c r="J36" s="38">
        <v>2.88</v>
      </c>
      <c r="K36" s="22"/>
      <c r="L36" s="22"/>
      <c r="M36" s="22"/>
      <c r="N36" s="22"/>
      <c r="O36" s="22"/>
      <c r="P36" s="22"/>
    </row>
    <row r="37" spans="1:16" ht="39" customHeight="1" x14ac:dyDescent="0.15">
      <c r="A37" s="22"/>
      <c r="B37" s="35"/>
      <c r="C37" s="1181" t="s">
        <v>527</v>
      </c>
      <c r="D37" s="1182"/>
      <c r="E37" s="1183"/>
      <c r="F37" s="36">
        <v>0.34</v>
      </c>
      <c r="G37" s="37">
        <v>0.23</v>
      </c>
      <c r="H37" s="37">
        <v>0.94</v>
      </c>
      <c r="I37" s="37">
        <v>0.19</v>
      </c>
      <c r="J37" s="38">
        <v>0.36</v>
      </c>
      <c r="K37" s="22"/>
      <c r="L37" s="22"/>
      <c r="M37" s="22"/>
      <c r="N37" s="22"/>
      <c r="O37" s="22"/>
      <c r="P37" s="22"/>
    </row>
    <row r="38" spans="1:16" ht="39" customHeight="1" x14ac:dyDescent="0.15">
      <c r="A38" s="22"/>
      <c r="B38" s="35"/>
      <c r="C38" s="1181" t="s">
        <v>528</v>
      </c>
      <c r="D38" s="1182"/>
      <c r="E38" s="1183"/>
      <c r="F38" s="36">
        <v>0.85</v>
      </c>
      <c r="G38" s="37">
        <v>0.55000000000000004</v>
      </c>
      <c r="H38" s="37">
        <v>0.75</v>
      </c>
      <c r="I38" s="37">
        <v>1.08</v>
      </c>
      <c r="J38" s="38">
        <v>0.3</v>
      </c>
      <c r="K38" s="22"/>
      <c r="L38" s="22"/>
      <c r="M38" s="22"/>
      <c r="N38" s="22"/>
      <c r="O38" s="22"/>
      <c r="P38" s="22"/>
    </row>
    <row r="39" spans="1:16" ht="39" customHeight="1" x14ac:dyDescent="0.15">
      <c r="A39" s="22"/>
      <c r="B39" s="35"/>
      <c r="C39" s="1181" t="s">
        <v>529</v>
      </c>
      <c r="D39" s="1182"/>
      <c r="E39" s="1183"/>
      <c r="F39" s="36">
        <v>0.09</v>
      </c>
      <c r="G39" s="37">
        <v>0.08</v>
      </c>
      <c r="H39" s="37">
        <v>0.06</v>
      </c>
      <c r="I39" s="37">
        <v>0.09</v>
      </c>
      <c r="J39" s="38">
        <v>0.09</v>
      </c>
      <c r="K39" s="22"/>
      <c r="L39" s="22"/>
      <c r="M39" s="22"/>
      <c r="N39" s="22"/>
      <c r="O39" s="22"/>
      <c r="P39" s="22"/>
    </row>
    <row r="40" spans="1:16" ht="39" customHeight="1" x14ac:dyDescent="0.15">
      <c r="A40" s="22"/>
      <c r="B40" s="35"/>
      <c r="C40" s="1181" t="s">
        <v>530</v>
      </c>
      <c r="D40" s="1182"/>
      <c r="E40" s="1183"/>
      <c r="F40" s="36">
        <v>0.02</v>
      </c>
      <c r="G40" s="37">
        <v>0.02</v>
      </c>
      <c r="H40" s="37">
        <v>0.01</v>
      </c>
      <c r="I40" s="37">
        <v>0.02</v>
      </c>
      <c r="J40" s="38">
        <v>0.02</v>
      </c>
      <c r="K40" s="22"/>
      <c r="L40" s="22"/>
      <c r="M40" s="22"/>
      <c r="N40" s="22"/>
      <c r="O40" s="22"/>
      <c r="P40" s="22"/>
    </row>
    <row r="41" spans="1:16" ht="39" customHeight="1" x14ac:dyDescent="0.15">
      <c r="A41" s="22"/>
      <c r="B41" s="35"/>
      <c r="C41" s="1181"/>
      <c r="D41" s="1182"/>
      <c r="E41" s="1183"/>
      <c r="F41" s="36"/>
      <c r="G41" s="37"/>
      <c r="H41" s="37"/>
      <c r="I41" s="37"/>
      <c r="J41" s="38"/>
      <c r="K41" s="22"/>
      <c r="L41" s="22"/>
      <c r="M41" s="22"/>
      <c r="N41" s="22"/>
      <c r="O41" s="22"/>
      <c r="P41" s="22"/>
    </row>
    <row r="42" spans="1:16" ht="39" customHeight="1" x14ac:dyDescent="0.15">
      <c r="A42" s="22"/>
      <c r="B42" s="39"/>
      <c r="C42" s="1181" t="s">
        <v>531</v>
      </c>
      <c r="D42" s="1182"/>
      <c r="E42" s="1183"/>
      <c r="F42" s="36" t="s">
        <v>476</v>
      </c>
      <c r="G42" s="37" t="s">
        <v>476</v>
      </c>
      <c r="H42" s="37" t="s">
        <v>476</v>
      </c>
      <c r="I42" s="37" t="s">
        <v>476</v>
      </c>
      <c r="J42" s="38" t="s">
        <v>476</v>
      </c>
      <c r="K42" s="22"/>
      <c r="L42" s="22"/>
      <c r="M42" s="22"/>
      <c r="N42" s="22"/>
      <c r="O42" s="22"/>
      <c r="P42" s="22"/>
    </row>
    <row r="43" spans="1:16" ht="39" customHeight="1" thickBot="1" x14ac:dyDescent="0.2">
      <c r="A43" s="22"/>
      <c r="B43" s="40"/>
      <c r="C43" s="1184" t="s">
        <v>532</v>
      </c>
      <c r="D43" s="1185"/>
      <c r="E43" s="1186"/>
      <c r="F43" s="41" t="s">
        <v>476</v>
      </c>
      <c r="G43" s="42" t="s">
        <v>476</v>
      </c>
      <c r="H43" s="42" t="s">
        <v>476</v>
      </c>
      <c r="I43" s="42" t="s">
        <v>476</v>
      </c>
      <c r="J43" s="43" t="s">
        <v>476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x14ac:dyDescent="0.15">
      <c r="A45" s="48"/>
      <c r="B45" s="1197" t="s">
        <v>11</v>
      </c>
      <c r="C45" s="1198"/>
      <c r="D45" s="58"/>
      <c r="E45" s="1203" t="s">
        <v>12</v>
      </c>
      <c r="F45" s="1203"/>
      <c r="G45" s="1203"/>
      <c r="H45" s="1203"/>
      <c r="I45" s="1203"/>
      <c r="J45" s="1204"/>
      <c r="K45" s="59">
        <v>1461</v>
      </c>
      <c r="L45" s="60">
        <v>1592</v>
      </c>
      <c r="M45" s="60">
        <v>1402</v>
      </c>
      <c r="N45" s="60">
        <v>1340</v>
      </c>
      <c r="O45" s="61">
        <v>1414</v>
      </c>
      <c r="P45" s="48"/>
      <c r="Q45" s="48"/>
      <c r="R45" s="48"/>
      <c r="S45" s="48"/>
      <c r="T45" s="48"/>
      <c r="U45" s="48"/>
    </row>
    <row r="46" spans="1:21" ht="30.75" customHeight="1" x14ac:dyDescent="0.15">
      <c r="A46" s="48"/>
      <c r="B46" s="1199"/>
      <c r="C46" s="1200"/>
      <c r="D46" s="62"/>
      <c r="E46" s="1191" t="s">
        <v>13</v>
      </c>
      <c r="F46" s="1191"/>
      <c r="G46" s="1191"/>
      <c r="H46" s="1191"/>
      <c r="I46" s="1191"/>
      <c r="J46" s="1192"/>
      <c r="K46" s="63" t="s">
        <v>476</v>
      </c>
      <c r="L46" s="64" t="s">
        <v>476</v>
      </c>
      <c r="M46" s="64" t="s">
        <v>476</v>
      </c>
      <c r="N46" s="64" t="s">
        <v>476</v>
      </c>
      <c r="O46" s="65" t="s">
        <v>476</v>
      </c>
      <c r="P46" s="48"/>
      <c r="Q46" s="48"/>
      <c r="R46" s="48"/>
      <c r="S46" s="48"/>
      <c r="T46" s="48"/>
      <c r="U46" s="48"/>
    </row>
    <row r="47" spans="1:21" ht="30.75" customHeight="1" x14ac:dyDescent="0.15">
      <c r="A47" s="48"/>
      <c r="B47" s="1199"/>
      <c r="C47" s="1200"/>
      <c r="D47" s="62"/>
      <c r="E47" s="1191" t="s">
        <v>14</v>
      </c>
      <c r="F47" s="1191"/>
      <c r="G47" s="1191"/>
      <c r="H47" s="1191"/>
      <c r="I47" s="1191"/>
      <c r="J47" s="1192"/>
      <c r="K47" s="63" t="s">
        <v>476</v>
      </c>
      <c r="L47" s="64" t="s">
        <v>476</v>
      </c>
      <c r="M47" s="64" t="s">
        <v>476</v>
      </c>
      <c r="N47" s="64" t="s">
        <v>476</v>
      </c>
      <c r="O47" s="65" t="s">
        <v>476</v>
      </c>
      <c r="P47" s="48"/>
      <c r="Q47" s="48"/>
      <c r="R47" s="48"/>
      <c r="S47" s="48"/>
      <c r="T47" s="48"/>
      <c r="U47" s="48"/>
    </row>
    <row r="48" spans="1:21" ht="30.75" customHeight="1" x14ac:dyDescent="0.15">
      <c r="A48" s="48"/>
      <c r="B48" s="1199"/>
      <c r="C48" s="1200"/>
      <c r="D48" s="62"/>
      <c r="E48" s="1191" t="s">
        <v>15</v>
      </c>
      <c r="F48" s="1191"/>
      <c r="G48" s="1191"/>
      <c r="H48" s="1191"/>
      <c r="I48" s="1191"/>
      <c r="J48" s="1192"/>
      <c r="K48" s="63">
        <v>64</v>
      </c>
      <c r="L48" s="64">
        <v>67</v>
      </c>
      <c r="M48" s="64">
        <v>80</v>
      </c>
      <c r="N48" s="64">
        <v>66</v>
      </c>
      <c r="O48" s="65">
        <v>77</v>
      </c>
      <c r="P48" s="48"/>
      <c r="Q48" s="48"/>
      <c r="R48" s="48"/>
      <c r="S48" s="48"/>
      <c r="T48" s="48"/>
      <c r="U48" s="48"/>
    </row>
    <row r="49" spans="1:21" ht="30.75" customHeight="1" x14ac:dyDescent="0.15">
      <c r="A49" s="48"/>
      <c r="B49" s="1199"/>
      <c r="C49" s="1200"/>
      <c r="D49" s="62"/>
      <c r="E49" s="1191" t="s">
        <v>16</v>
      </c>
      <c r="F49" s="1191"/>
      <c r="G49" s="1191"/>
      <c r="H49" s="1191"/>
      <c r="I49" s="1191"/>
      <c r="J49" s="1192"/>
      <c r="K49" s="63">
        <v>434</v>
      </c>
      <c r="L49" s="64">
        <v>336</v>
      </c>
      <c r="M49" s="64">
        <v>173</v>
      </c>
      <c r="N49" s="64">
        <v>154</v>
      </c>
      <c r="O49" s="65">
        <v>132</v>
      </c>
      <c r="P49" s="48"/>
      <c r="Q49" s="48"/>
      <c r="R49" s="48"/>
      <c r="S49" s="48"/>
      <c r="T49" s="48"/>
      <c r="U49" s="48"/>
    </row>
    <row r="50" spans="1:21" ht="30.75" customHeight="1" x14ac:dyDescent="0.15">
      <c r="A50" s="48"/>
      <c r="B50" s="1199"/>
      <c r="C50" s="1200"/>
      <c r="D50" s="62"/>
      <c r="E50" s="1191" t="s">
        <v>17</v>
      </c>
      <c r="F50" s="1191"/>
      <c r="G50" s="1191"/>
      <c r="H50" s="1191"/>
      <c r="I50" s="1191"/>
      <c r="J50" s="1192"/>
      <c r="K50" s="63">
        <v>155</v>
      </c>
      <c r="L50" s="64">
        <v>155</v>
      </c>
      <c r="M50" s="64">
        <v>154</v>
      </c>
      <c r="N50" s="64">
        <v>154</v>
      </c>
      <c r="O50" s="65">
        <v>151</v>
      </c>
      <c r="P50" s="48"/>
      <c r="Q50" s="48"/>
      <c r="R50" s="48"/>
      <c r="S50" s="48"/>
      <c r="T50" s="48"/>
      <c r="U50" s="48"/>
    </row>
    <row r="51" spans="1:21" ht="30.75" customHeight="1" x14ac:dyDescent="0.15">
      <c r="A51" s="48"/>
      <c r="B51" s="1201"/>
      <c r="C51" s="1202"/>
      <c r="D51" s="66"/>
      <c r="E51" s="1191" t="s">
        <v>18</v>
      </c>
      <c r="F51" s="1191"/>
      <c r="G51" s="1191"/>
      <c r="H51" s="1191"/>
      <c r="I51" s="1191"/>
      <c r="J51" s="1192"/>
      <c r="K51" s="63" t="s">
        <v>476</v>
      </c>
      <c r="L51" s="64" t="s">
        <v>476</v>
      </c>
      <c r="M51" s="64" t="s">
        <v>476</v>
      </c>
      <c r="N51" s="64" t="s">
        <v>476</v>
      </c>
      <c r="O51" s="65" t="s">
        <v>476</v>
      </c>
      <c r="P51" s="48"/>
      <c r="Q51" s="48"/>
      <c r="R51" s="48"/>
      <c r="S51" s="48"/>
      <c r="T51" s="48"/>
      <c r="U51" s="48"/>
    </row>
    <row r="52" spans="1:21" ht="30.75" customHeight="1" x14ac:dyDescent="0.15">
      <c r="A52" s="48"/>
      <c r="B52" s="1189" t="s">
        <v>19</v>
      </c>
      <c r="C52" s="1190"/>
      <c r="D52" s="66"/>
      <c r="E52" s="1191" t="s">
        <v>20</v>
      </c>
      <c r="F52" s="1191"/>
      <c r="G52" s="1191"/>
      <c r="H52" s="1191"/>
      <c r="I52" s="1191"/>
      <c r="J52" s="1192"/>
      <c r="K52" s="63">
        <v>1780</v>
      </c>
      <c r="L52" s="64">
        <v>1766</v>
      </c>
      <c r="M52" s="64">
        <v>1641</v>
      </c>
      <c r="N52" s="64">
        <v>1647</v>
      </c>
      <c r="O52" s="65">
        <v>1659</v>
      </c>
      <c r="P52" s="48"/>
      <c r="Q52" s="48"/>
      <c r="R52" s="48"/>
      <c r="S52" s="48"/>
      <c r="T52" s="48"/>
      <c r="U52" s="48"/>
    </row>
    <row r="53" spans="1:21" ht="30.75" customHeight="1" thickBot="1" x14ac:dyDescent="0.2">
      <c r="A53" s="48"/>
      <c r="B53" s="1193" t="s">
        <v>21</v>
      </c>
      <c r="C53" s="1194"/>
      <c r="D53" s="67"/>
      <c r="E53" s="1195" t="s">
        <v>22</v>
      </c>
      <c r="F53" s="1195"/>
      <c r="G53" s="1195"/>
      <c r="H53" s="1195"/>
      <c r="I53" s="1195"/>
      <c r="J53" s="1196"/>
      <c r="K53" s="68">
        <v>334</v>
      </c>
      <c r="L53" s="69">
        <v>384</v>
      </c>
      <c r="M53" s="69">
        <v>168</v>
      </c>
      <c r="N53" s="69">
        <v>67</v>
      </c>
      <c r="O53" s="70">
        <v>115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516</v>
      </c>
      <c r="J40" s="79" t="s">
        <v>517</v>
      </c>
      <c r="K40" s="79" t="s">
        <v>518</v>
      </c>
      <c r="L40" s="79" t="s">
        <v>519</v>
      </c>
      <c r="M40" s="80" t="s">
        <v>520</v>
      </c>
    </row>
    <row r="41" spans="2:13" ht="27.75" customHeight="1" x14ac:dyDescent="0.15">
      <c r="B41" s="1205" t="s">
        <v>24</v>
      </c>
      <c r="C41" s="1206"/>
      <c r="D41" s="81"/>
      <c r="E41" s="1211" t="s">
        <v>25</v>
      </c>
      <c r="F41" s="1211"/>
      <c r="G41" s="1211"/>
      <c r="H41" s="1212"/>
      <c r="I41" s="82">
        <v>13482</v>
      </c>
      <c r="J41" s="83">
        <v>13560</v>
      </c>
      <c r="K41" s="83">
        <v>14260</v>
      </c>
      <c r="L41" s="83">
        <v>16585</v>
      </c>
      <c r="M41" s="84">
        <v>18392</v>
      </c>
    </row>
    <row r="42" spans="2:13" ht="27.75" customHeight="1" x14ac:dyDescent="0.15">
      <c r="B42" s="1207"/>
      <c r="C42" s="1208"/>
      <c r="D42" s="85"/>
      <c r="E42" s="1213" t="s">
        <v>26</v>
      </c>
      <c r="F42" s="1213"/>
      <c r="G42" s="1213"/>
      <c r="H42" s="1214"/>
      <c r="I42" s="86">
        <v>1497</v>
      </c>
      <c r="J42" s="87">
        <v>1343</v>
      </c>
      <c r="K42" s="87">
        <v>1183</v>
      </c>
      <c r="L42" s="87">
        <v>1029</v>
      </c>
      <c r="M42" s="88">
        <v>3841</v>
      </c>
    </row>
    <row r="43" spans="2:13" ht="27.75" customHeight="1" x14ac:dyDescent="0.15">
      <c r="B43" s="1207"/>
      <c r="C43" s="1208"/>
      <c r="D43" s="85"/>
      <c r="E43" s="1213" t="s">
        <v>27</v>
      </c>
      <c r="F43" s="1213"/>
      <c r="G43" s="1213"/>
      <c r="H43" s="1214"/>
      <c r="I43" s="86">
        <v>699</v>
      </c>
      <c r="J43" s="87">
        <v>647</v>
      </c>
      <c r="K43" s="87">
        <v>734</v>
      </c>
      <c r="L43" s="87">
        <v>793</v>
      </c>
      <c r="M43" s="88">
        <v>879</v>
      </c>
    </row>
    <row r="44" spans="2:13" ht="27.75" customHeight="1" x14ac:dyDescent="0.15">
      <c r="B44" s="1207"/>
      <c r="C44" s="1208"/>
      <c r="D44" s="85"/>
      <c r="E44" s="1213" t="s">
        <v>28</v>
      </c>
      <c r="F44" s="1213"/>
      <c r="G44" s="1213"/>
      <c r="H44" s="1214"/>
      <c r="I44" s="86">
        <v>1497</v>
      </c>
      <c r="J44" s="87">
        <v>624</v>
      </c>
      <c r="K44" s="87">
        <v>522</v>
      </c>
      <c r="L44" s="87">
        <v>457</v>
      </c>
      <c r="M44" s="88">
        <v>876</v>
      </c>
    </row>
    <row r="45" spans="2:13" ht="27.75" customHeight="1" x14ac:dyDescent="0.15">
      <c r="B45" s="1207"/>
      <c r="C45" s="1208"/>
      <c r="D45" s="85"/>
      <c r="E45" s="1213" t="s">
        <v>29</v>
      </c>
      <c r="F45" s="1213"/>
      <c r="G45" s="1213"/>
      <c r="H45" s="1214"/>
      <c r="I45" s="86">
        <v>1033</v>
      </c>
      <c r="J45" s="87">
        <v>951</v>
      </c>
      <c r="K45" s="87">
        <v>1088</v>
      </c>
      <c r="L45" s="87">
        <v>555</v>
      </c>
      <c r="M45" s="88">
        <v>874</v>
      </c>
    </row>
    <row r="46" spans="2:13" ht="27.75" customHeight="1" x14ac:dyDescent="0.15">
      <c r="B46" s="1207"/>
      <c r="C46" s="1208"/>
      <c r="D46" s="89"/>
      <c r="E46" s="1213" t="s">
        <v>30</v>
      </c>
      <c r="F46" s="1213"/>
      <c r="G46" s="1213"/>
      <c r="H46" s="1214"/>
      <c r="I46" s="86">
        <v>0</v>
      </c>
      <c r="J46" s="87" t="s">
        <v>476</v>
      </c>
      <c r="K46" s="87">
        <v>1</v>
      </c>
      <c r="L46" s="87" t="s">
        <v>476</v>
      </c>
      <c r="M46" s="88">
        <v>29</v>
      </c>
    </row>
    <row r="47" spans="2:13" ht="27.75" customHeight="1" x14ac:dyDescent="0.15">
      <c r="B47" s="1207"/>
      <c r="C47" s="1208"/>
      <c r="D47" s="90"/>
      <c r="E47" s="1215" t="s">
        <v>31</v>
      </c>
      <c r="F47" s="1216"/>
      <c r="G47" s="1216"/>
      <c r="H47" s="1217"/>
      <c r="I47" s="86" t="s">
        <v>476</v>
      </c>
      <c r="J47" s="87" t="s">
        <v>476</v>
      </c>
      <c r="K47" s="87" t="s">
        <v>476</v>
      </c>
      <c r="L47" s="87" t="s">
        <v>476</v>
      </c>
      <c r="M47" s="88" t="s">
        <v>476</v>
      </c>
    </row>
    <row r="48" spans="2:13" ht="27.75" customHeight="1" x14ac:dyDescent="0.15">
      <c r="B48" s="1207"/>
      <c r="C48" s="1208"/>
      <c r="D48" s="85"/>
      <c r="E48" s="1213" t="s">
        <v>32</v>
      </c>
      <c r="F48" s="1213"/>
      <c r="G48" s="1213"/>
      <c r="H48" s="1214"/>
      <c r="I48" s="86" t="s">
        <v>476</v>
      </c>
      <c r="J48" s="87" t="s">
        <v>476</v>
      </c>
      <c r="K48" s="87" t="s">
        <v>476</v>
      </c>
      <c r="L48" s="87" t="s">
        <v>476</v>
      </c>
      <c r="M48" s="88" t="s">
        <v>476</v>
      </c>
    </row>
    <row r="49" spans="2:13" ht="27.75" customHeight="1" x14ac:dyDescent="0.15">
      <c r="B49" s="1209"/>
      <c r="C49" s="1210"/>
      <c r="D49" s="85"/>
      <c r="E49" s="1213" t="s">
        <v>33</v>
      </c>
      <c r="F49" s="1213"/>
      <c r="G49" s="1213"/>
      <c r="H49" s="1214"/>
      <c r="I49" s="86" t="s">
        <v>476</v>
      </c>
      <c r="J49" s="87" t="s">
        <v>476</v>
      </c>
      <c r="K49" s="87" t="s">
        <v>476</v>
      </c>
      <c r="L49" s="87" t="s">
        <v>476</v>
      </c>
      <c r="M49" s="88" t="s">
        <v>476</v>
      </c>
    </row>
    <row r="50" spans="2:13" ht="27.75" customHeight="1" x14ac:dyDescent="0.15">
      <c r="B50" s="1218" t="s">
        <v>34</v>
      </c>
      <c r="C50" s="1219"/>
      <c r="D50" s="91"/>
      <c r="E50" s="1213" t="s">
        <v>35</v>
      </c>
      <c r="F50" s="1213"/>
      <c r="G50" s="1213"/>
      <c r="H50" s="1214"/>
      <c r="I50" s="86">
        <v>3913</v>
      </c>
      <c r="J50" s="87">
        <v>3954</v>
      </c>
      <c r="K50" s="87">
        <v>3812</v>
      </c>
      <c r="L50" s="87">
        <v>4166</v>
      </c>
      <c r="M50" s="88">
        <v>4777</v>
      </c>
    </row>
    <row r="51" spans="2:13" ht="27.75" customHeight="1" x14ac:dyDescent="0.15">
      <c r="B51" s="1207"/>
      <c r="C51" s="1208"/>
      <c r="D51" s="85"/>
      <c r="E51" s="1213" t="s">
        <v>36</v>
      </c>
      <c r="F51" s="1213"/>
      <c r="G51" s="1213"/>
      <c r="H51" s="1214"/>
      <c r="I51" s="86">
        <v>3669</v>
      </c>
      <c r="J51" s="87">
        <v>3213</v>
      </c>
      <c r="K51" s="87">
        <v>3190</v>
      </c>
      <c r="L51" s="87">
        <v>3121</v>
      </c>
      <c r="M51" s="88">
        <v>3851</v>
      </c>
    </row>
    <row r="52" spans="2:13" ht="27.75" customHeight="1" x14ac:dyDescent="0.15">
      <c r="B52" s="1209"/>
      <c r="C52" s="1210"/>
      <c r="D52" s="85"/>
      <c r="E52" s="1213" t="s">
        <v>37</v>
      </c>
      <c r="F52" s="1213"/>
      <c r="G52" s="1213"/>
      <c r="H52" s="1214"/>
      <c r="I52" s="86">
        <v>11892</v>
      </c>
      <c r="J52" s="87">
        <v>12425</v>
      </c>
      <c r="K52" s="87">
        <v>14201</v>
      </c>
      <c r="L52" s="87">
        <v>13880</v>
      </c>
      <c r="M52" s="88">
        <v>13893</v>
      </c>
    </row>
    <row r="53" spans="2:13" ht="27.75" customHeight="1" thickBot="1" x14ac:dyDescent="0.2">
      <c r="B53" s="1220" t="s">
        <v>21</v>
      </c>
      <c r="C53" s="1221"/>
      <c r="D53" s="92"/>
      <c r="E53" s="1222" t="s">
        <v>38</v>
      </c>
      <c r="F53" s="1222"/>
      <c r="G53" s="1222"/>
      <c r="H53" s="1223"/>
      <c r="I53" s="93">
        <v>-1267</v>
      </c>
      <c r="J53" s="94">
        <v>-2467</v>
      </c>
      <c r="K53" s="94">
        <v>-3414</v>
      </c>
      <c r="L53" s="94">
        <v>-1749</v>
      </c>
      <c r="M53" s="95">
        <v>2369</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556</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556</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557</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558</v>
      </c>
      <c r="I42" s="354"/>
      <c r="J42" s="354"/>
      <c r="K42" s="354"/>
      <c r="L42" s="246"/>
      <c r="M42" s="246"/>
      <c r="N42" s="246"/>
      <c r="O42" s="246"/>
    </row>
    <row r="43" spans="2:17" x14ac:dyDescent="0.15">
      <c r="B43" s="250"/>
      <c r="C43" s="246"/>
      <c r="D43" s="246"/>
      <c r="E43" s="246"/>
      <c r="F43" s="246"/>
      <c r="G43" s="1224"/>
      <c r="H43" s="1225"/>
      <c r="I43" s="1225"/>
      <c r="J43" s="1225"/>
      <c r="K43" s="1225"/>
      <c r="L43" s="1225"/>
      <c r="M43" s="1225"/>
      <c r="N43" s="1225"/>
      <c r="O43" s="1226"/>
    </row>
    <row r="44" spans="2:17" x14ac:dyDescent="0.15">
      <c r="B44" s="250"/>
      <c r="C44" s="246"/>
      <c r="D44" s="246"/>
      <c r="E44" s="246"/>
      <c r="F44" s="246"/>
      <c r="G44" s="1227"/>
      <c r="H44" s="1228"/>
      <c r="I44" s="1228"/>
      <c r="J44" s="1228"/>
      <c r="K44" s="1228"/>
      <c r="L44" s="1228"/>
      <c r="M44" s="1228"/>
      <c r="N44" s="1228"/>
      <c r="O44" s="1229"/>
    </row>
    <row r="45" spans="2:17" x14ac:dyDescent="0.15">
      <c r="B45" s="250"/>
      <c r="C45" s="246"/>
      <c r="D45" s="246"/>
      <c r="E45" s="246"/>
      <c r="F45" s="246"/>
      <c r="G45" s="1227"/>
      <c r="H45" s="1228"/>
      <c r="I45" s="1228"/>
      <c r="J45" s="1228"/>
      <c r="K45" s="1228"/>
      <c r="L45" s="1228"/>
      <c r="M45" s="1228"/>
      <c r="N45" s="1228"/>
      <c r="O45" s="1229"/>
    </row>
    <row r="46" spans="2:17" x14ac:dyDescent="0.15">
      <c r="B46" s="250"/>
      <c r="C46" s="246"/>
      <c r="D46" s="246"/>
      <c r="E46" s="246"/>
      <c r="F46" s="246"/>
      <c r="G46" s="1227"/>
      <c r="H46" s="1228"/>
      <c r="I46" s="1228"/>
      <c r="J46" s="1228"/>
      <c r="K46" s="1228"/>
      <c r="L46" s="1228"/>
      <c r="M46" s="1228"/>
      <c r="N46" s="1228"/>
      <c r="O46" s="1229"/>
    </row>
    <row r="47" spans="2:17" x14ac:dyDescent="0.15">
      <c r="B47" s="250"/>
      <c r="C47" s="246"/>
      <c r="D47" s="246"/>
      <c r="E47" s="246"/>
      <c r="F47" s="246"/>
      <c r="G47" s="1230"/>
      <c r="H47" s="1231"/>
      <c r="I47" s="1231"/>
      <c r="J47" s="1231"/>
      <c r="K47" s="1231"/>
      <c r="L47" s="1231"/>
      <c r="M47" s="1231"/>
      <c r="N47" s="1231"/>
      <c r="O47" s="1232"/>
    </row>
    <row r="48" spans="2:17" x14ac:dyDescent="0.15">
      <c r="B48" s="250"/>
      <c r="C48" s="246"/>
      <c r="D48" s="246"/>
      <c r="E48" s="246"/>
      <c r="F48" s="246"/>
      <c r="G48" s="246"/>
      <c r="H48" s="355"/>
      <c r="I48" s="355"/>
      <c r="J48" s="355"/>
    </row>
    <row r="49" spans="1:17" x14ac:dyDescent="0.15">
      <c r="B49" s="250"/>
      <c r="C49" s="246"/>
      <c r="D49" s="246"/>
      <c r="E49" s="246"/>
      <c r="F49" s="246"/>
      <c r="G49" s="245" t="s">
        <v>559</v>
      </c>
    </row>
    <row r="50" spans="1:17" x14ac:dyDescent="0.15">
      <c r="B50" s="250"/>
      <c r="C50" s="246"/>
      <c r="D50" s="246"/>
      <c r="E50" s="246"/>
      <c r="F50" s="246"/>
      <c r="G50" s="1233"/>
      <c r="H50" s="1234"/>
      <c r="I50" s="1234"/>
      <c r="J50" s="1235"/>
      <c r="K50" s="356" t="s">
        <v>516</v>
      </c>
      <c r="L50" s="356" t="s">
        <v>517</v>
      </c>
      <c r="M50" s="356" t="s">
        <v>518</v>
      </c>
      <c r="N50" s="356" t="s">
        <v>519</v>
      </c>
      <c r="O50" s="356" t="s">
        <v>520</v>
      </c>
    </row>
    <row r="51" spans="1:17" x14ac:dyDescent="0.15">
      <c r="B51" s="250"/>
      <c r="C51" s="246"/>
      <c r="D51" s="246"/>
      <c r="E51" s="246"/>
      <c r="F51" s="246"/>
      <c r="G51" s="1236" t="s">
        <v>560</v>
      </c>
      <c r="H51" s="1237"/>
      <c r="I51" s="1242" t="s">
        <v>561</v>
      </c>
      <c r="J51" s="1242"/>
      <c r="K51" s="1244"/>
      <c r="L51" s="1244"/>
      <c r="M51" s="1244"/>
      <c r="N51" s="1244"/>
      <c r="O51" s="1244"/>
    </row>
    <row r="52" spans="1:17" x14ac:dyDescent="0.15">
      <c r="B52" s="250"/>
      <c r="C52" s="246"/>
      <c r="D52" s="246"/>
      <c r="E52" s="246"/>
      <c r="F52" s="246"/>
      <c r="G52" s="1238"/>
      <c r="H52" s="1239"/>
      <c r="I52" s="1243"/>
      <c r="J52" s="1243"/>
      <c r="K52" s="1245"/>
      <c r="L52" s="1245"/>
      <c r="M52" s="1245"/>
      <c r="N52" s="1245"/>
      <c r="O52" s="1245"/>
    </row>
    <row r="53" spans="1:17" x14ac:dyDescent="0.15">
      <c r="A53" s="357"/>
      <c r="B53" s="250"/>
      <c r="C53" s="246"/>
      <c r="D53" s="246"/>
      <c r="E53" s="246"/>
      <c r="F53" s="246"/>
      <c r="G53" s="1238"/>
      <c r="H53" s="1239"/>
      <c r="I53" s="1246" t="s">
        <v>562</v>
      </c>
      <c r="J53" s="1246"/>
      <c r="K53" s="1253"/>
      <c r="L53" s="1253"/>
      <c r="M53" s="1253"/>
      <c r="N53" s="1253"/>
      <c r="O53" s="1253"/>
    </row>
    <row r="54" spans="1:17" x14ac:dyDescent="0.15">
      <c r="A54" s="357"/>
      <c r="B54" s="250"/>
      <c r="C54" s="246"/>
      <c r="D54" s="246"/>
      <c r="E54" s="246"/>
      <c r="F54" s="246"/>
      <c r="G54" s="1240"/>
      <c r="H54" s="1241"/>
      <c r="I54" s="1246"/>
      <c r="J54" s="1246"/>
      <c r="K54" s="1254"/>
      <c r="L54" s="1254"/>
      <c r="M54" s="1254"/>
      <c r="N54" s="1254"/>
      <c r="O54" s="1254"/>
    </row>
    <row r="55" spans="1:17" x14ac:dyDescent="0.15">
      <c r="A55" s="357"/>
      <c r="B55" s="250"/>
      <c r="C55" s="246"/>
      <c r="D55" s="246"/>
      <c r="E55" s="246"/>
      <c r="F55" s="246"/>
      <c r="G55" s="1247" t="s">
        <v>563</v>
      </c>
      <c r="H55" s="1248"/>
      <c r="I55" s="1246" t="s">
        <v>561</v>
      </c>
      <c r="J55" s="1246"/>
      <c r="K55" s="1244"/>
      <c r="L55" s="1244"/>
      <c r="M55" s="1244"/>
      <c r="N55" s="1244"/>
      <c r="O55" s="1244"/>
    </row>
    <row r="56" spans="1:17" x14ac:dyDescent="0.15">
      <c r="A56" s="357"/>
      <c r="B56" s="250"/>
      <c r="C56" s="246"/>
      <c r="D56" s="246"/>
      <c r="E56" s="246"/>
      <c r="F56" s="246"/>
      <c r="G56" s="1249"/>
      <c r="H56" s="1250"/>
      <c r="I56" s="1246"/>
      <c r="J56" s="1246"/>
      <c r="K56" s="1245"/>
      <c r="L56" s="1245"/>
      <c r="M56" s="1245"/>
      <c r="N56" s="1245"/>
      <c r="O56" s="1245"/>
    </row>
    <row r="57" spans="1:17" s="357" customFormat="1" x14ac:dyDescent="0.15">
      <c r="B57" s="358"/>
      <c r="C57" s="354"/>
      <c r="D57" s="354"/>
      <c r="E57" s="354"/>
      <c r="F57" s="354"/>
      <c r="G57" s="1249"/>
      <c r="H57" s="1250"/>
      <c r="I57" s="1255" t="s">
        <v>564</v>
      </c>
      <c r="J57" s="1255"/>
      <c r="K57" s="1253"/>
      <c r="L57" s="1253"/>
      <c r="M57" s="1253"/>
      <c r="N57" s="1253"/>
      <c r="O57" s="1253"/>
      <c r="P57" s="359"/>
      <c r="Q57" s="358"/>
    </row>
    <row r="58" spans="1:17" s="357" customFormat="1" x14ac:dyDescent="0.15">
      <c r="A58" s="245"/>
      <c r="B58" s="358"/>
      <c r="C58" s="354"/>
      <c r="D58" s="354"/>
      <c r="E58" s="354"/>
      <c r="F58" s="354"/>
      <c r="G58" s="1251"/>
      <c r="H58" s="1252"/>
      <c r="I58" s="1255"/>
      <c r="J58" s="1255"/>
      <c r="K58" s="1254"/>
      <c r="L58" s="1254"/>
      <c r="M58" s="1254"/>
      <c r="N58" s="1254"/>
      <c r="O58" s="1254"/>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565</v>
      </c>
      <c r="C63" s="246"/>
      <c r="D63" s="246"/>
      <c r="E63" s="246"/>
      <c r="F63" s="246"/>
      <c r="G63" s="246"/>
      <c r="H63" s="246"/>
      <c r="I63" s="246"/>
      <c r="J63" s="246"/>
      <c r="K63" s="246"/>
      <c r="L63" s="246"/>
      <c r="M63" s="246"/>
      <c r="N63" s="246"/>
      <c r="O63" s="246"/>
    </row>
    <row r="64" spans="1:17" x14ac:dyDescent="0.15">
      <c r="B64" s="250"/>
      <c r="C64" s="246"/>
      <c r="D64" s="246"/>
      <c r="E64" s="246"/>
      <c r="F64" s="246"/>
      <c r="G64" s="353" t="s">
        <v>558</v>
      </c>
      <c r="I64" s="354"/>
      <c r="J64" s="354"/>
      <c r="K64" s="354"/>
      <c r="L64" s="246"/>
      <c r="M64" s="246"/>
      <c r="N64" s="246"/>
      <c r="O64" s="246"/>
    </row>
    <row r="65" spans="2:30" x14ac:dyDescent="0.15">
      <c r="B65" s="250"/>
      <c r="C65" s="246"/>
      <c r="D65" s="246"/>
      <c r="E65" s="246"/>
      <c r="F65" s="246"/>
      <c r="G65" s="1224" t="s">
        <v>568</v>
      </c>
      <c r="H65" s="1225"/>
      <c r="I65" s="1225"/>
      <c r="J65" s="1225"/>
      <c r="K65" s="1225"/>
      <c r="L65" s="1225"/>
      <c r="M65" s="1225"/>
      <c r="N65" s="1225"/>
      <c r="O65" s="1226"/>
    </row>
    <row r="66" spans="2:30" x14ac:dyDescent="0.15">
      <c r="B66" s="250"/>
      <c r="C66" s="246"/>
      <c r="D66" s="246"/>
      <c r="E66" s="246"/>
      <c r="F66" s="246"/>
      <c r="G66" s="1227"/>
      <c r="H66" s="1228"/>
      <c r="I66" s="1228"/>
      <c r="J66" s="1228"/>
      <c r="K66" s="1228"/>
      <c r="L66" s="1228"/>
      <c r="M66" s="1228"/>
      <c r="N66" s="1228"/>
      <c r="O66" s="1229"/>
    </row>
    <row r="67" spans="2:30" x14ac:dyDescent="0.15">
      <c r="B67" s="250"/>
      <c r="C67" s="246"/>
      <c r="D67" s="246"/>
      <c r="E67" s="246"/>
      <c r="F67" s="246"/>
      <c r="G67" s="1227"/>
      <c r="H67" s="1228"/>
      <c r="I67" s="1228"/>
      <c r="J67" s="1228"/>
      <c r="K67" s="1228"/>
      <c r="L67" s="1228"/>
      <c r="M67" s="1228"/>
      <c r="N67" s="1228"/>
      <c r="O67" s="1229"/>
    </row>
    <row r="68" spans="2:30" x14ac:dyDescent="0.15">
      <c r="B68" s="250"/>
      <c r="C68" s="246"/>
      <c r="D68" s="246"/>
      <c r="E68" s="246"/>
      <c r="F68" s="246"/>
      <c r="G68" s="1227"/>
      <c r="H68" s="1228"/>
      <c r="I68" s="1228"/>
      <c r="J68" s="1228"/>
      <c r="K68" s="1228"/>
      <c r="L68" s="1228"/>
      <c r="M68" s="1228"/>
      <c r="N68" s="1228"/>
      <c r="O68" s="1229"/>
    </row>
    <row r="69" spans="2:30" x14ac:dyDescent="0.15">
      <c r="B69" s="250"/>
      <c r="C69" s="246"/>
      <c r="D69" s="246"/>
      <c r="E69" s="246"/>
      <c r="F69" s="246"/>
      <c r="G69" s="1230"/>
      <c r="H69" s="1231"/>
      <c r="I69" s="1231"/>
      <c r="J69" s="1231"/>
      <c r="K69" s="1231"/>
      <c r="L69" s="1231"/>
      <c r="M69" s="1231"/>
      <c r="N69" s="1231"/>
      <c r="O69" s="1232"/>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566</v>
      </c>
      <c r="I71" s="370"/>
      <c r="J71" s="366"/>
      <c r="K71" s="366"/>
      <c r="L71" s="367"/>
      <c r="M71" s="366"/>
      <c r="N71" s="367"/>
      <c r="O71" s="368"/>
    </row>
    <row r="72" spans="2:30" x14ac:dyDescent="0.15">
      <c r="B72" s="250"/>
      <c r="C72" s="246"/>
      <c r="D72" s="246"/>
      <c r="E72" s="246"/>
      <c r="F72" s="246"/>
      <c r="G72" s="1233"/>
      <c r="H72" s="1234"/>
      <c r="I72" s="1234"/>
      <c r="J72" s="1235"/>
      <c r="K72" s="356" t="s">
        <v>516</v>
      </c>
      <c r="L72" s="356" t="s">
        <v>517</v>
      </c>
      <c r="M72" s="356" t="s">
        <v>518</v>
      </c>
      <c r="N72" s="356" t="s">
        <v>519</v>
      </c>
      <c r="O72" s="356" t="s">
        <v>520</v>
      </c>
    </row>
    <row r="73" spans="2:30" x14ac:dyDescent="0.15">
      <c r="B73" s="250"/>
      <c r="C73" s="246"/>
      <c r="D73" s="246"/>
      <c r="E73" s="246"/>
      <c r="F73" s="246"/>
      <c r="G73" s="1236" t="s">
        <v>560</v>
      </c>
      <c r="H73" s="1237"/>
      <c r="I73" s="1242" t="s">
        <v>561</v>
      </c>
      <c r="J73" s="1242"/>
      <c r="K73" s="1256"/>
      <c r="L73" s="1256"/>
      <c r="M73" s="1245"/>
      <c r="N73" s="1245"/>
      <c r="O73" s="1245">
        <v>23</v>
      </c>
      <c r="S73" s="245">
        <v>9.9</v>
      </c>
    </row>
    <row r="74" spans="2:30" x14ac:dyDescent="0.15">
      <c r="B74" s="250"/>
      <c r="C74" s="246"/>
      <c r="D74" s="246"/>
      <c r="E74" s="246"/>
      <c r="F74" s="246"/>
      <c r="G74" s="1238"/>
      <c r="H74" s="1239"/>
      <c r="I74" s="1243"/>
      <c r="J74" s="1243"/>
      <c r="K74" s="1256"/>
      <c r="L74" s="1256"/>
      <c r="M74" s="1245"/>
      <c r="N74" s="1245"/>
      <c r="O74" s="1245"/>
    </row>
    <row r="75" spans="2:30" x14ac:dyDescent="0.15">
      <c r="B75" s="250"/>
      <c r="C75" s="246"/>
      <c r="D75" s="246"/>
      <c r="E75" s="246"/>
      <c r="F75" s="246"/>
      <c r="G75" s="1238"/>
      <c r="H75" s="1239"/>
      <c r="I75" s="1246" t="s">
        <v>567</v>
      </c>
      <c r="J75" s="1246"/>
      <c r="K75" s="1257">
        <v>4.4000000000000004</v>
      </c>
      <c r="L75" s="1257">
        <v>3.6</v>
      </c>
      <c r="M75" s="1257">
        <v>2.9</v>
      </c>
      <c r="N75" s="1257">
        <v>2</v>
      </c>
      <c r="O75" s="1257">
        <v>1.1000000000000001</v>
      </c>
      <c r="U75" s="245">
        <v>81.2</v>
      </c>
      <c r="W75" s="245">
        <v>87.2</v>
      </c>
      <c r="Y75" s="245">
        <v>99.8</v>
      </c>
      <c r="AA75" s="245">
        <v>109.5</v>
      </c>
      <c r="AC75" s="245">
        <v>115.2</v>
      </c>
    </row>
    <row r="76" spans="2:30" x14ac:dyDescent="0.15">
      <c r="B76" s="250"/>
      <c r="C76" s="246"/>
      <c r="D76" s="246"/>
      <c r="E76" s="246"/>
      <c r="F76" s="246"/>
      <c r="G76" s="1240"/>
      <c r="H76" s="1241"/>
      <c r="I76" s="1246"/>
      <c r="J76" s="1246"/>
      <c r="K76" s="1254"/>
      <c r="L76" s="1254"/>
      <c r="M76" s="1254"/>
      <c r="N76" s="1254"/>
      <c r="O76" s="1254"/>
    </row>
    <row r="77" spans="2:30" x14ac:dyDescent="0.15">
      <c r="B77" s="250"/>
      <c r="C77" s="246"/>
      <c r="D77" s="246"/>
      <c r="E77" s="246"/>
      <c r="F77" s="246"/>
      <c r="G77" s="1247" t="s">
        <v>563</v>
      </c>
      <c r="H77" s="1248"/>
      <c r="I77" s="1246" t="s">
        <v>561</v>
      </c>
      <c r="J77" s="1246"/>
      <c r="K77" s="1256">
        <v>58.2</v>
      </c>
      <c r="L77" s="1256">
        <v>50.3</v>
      </c>
      <c r="M77" s="1245">
        <v>45.9</v>
      </c>
      <c r="N77" s="1245">
        <v>33.6</v>
      </c>
      <c r="O77" s="1245">
        <v>35.299999999999997</v>
      </c>
      <c r="R77" s="245">
        <v>12.3</v>
      </c>
      <c r="T77" s="245">
        <v>11.1</v>
      </c>
    </row>
    <row r="78" spans="2:30" x14ac:dyDescent="0.15">
      <c r="B78" s="250"/>
      <c r="C78" s="246"/>
      <c r="D78" s="246"/>
      <c r="E78" s="246"/>
      <c r="F78" s="246"/>
      <c r="G78" s="1249"/>
      <c r="H78" s="1250"/>
      <c r="I78" s="1246"/>
      <c r="J78" s="1246"/>
      <c r="K78" s="1256"/>
      <c r="L78" s="1256"/>
      <c r="M78" s="1245"/>
      <c r="N78" s="1245"/>
      <c r="O78" s="1245"/>
    </row>
    <row r="79" spans="2:30" x14ac:dyDescent="0.15">
      <c r="B79" s="250"/>
      <c r="C79" s="246"/>
      <c r="D79" s="246"/>
      <c r="E79" s="246"/>
      <c r="F79" s="246"/>
      <c r="G79" s="1249"/>
      <c r="H79" s="1250"/>
      <c r="I79" s="1258" t="s">
        <v>567</v>
      </c>
      <c r="J79" s="1255"/>
      <c r="K79" s="1259">
        <v>10.3</v>
      </c>
      <c r="L79" s="1259">
        <v>9.6</v>
      </c>
      <c r="M79" s="1259">
        <v>8.8000000000000007</v>
      </c>
      <c r="N79" s="1259">
        <v>7</v>
      </c>
      <c r="O79" s="1259">
        <v>6.9</v>
      </c>
      <c r="V79" s="245">
        <v>53.5</v>
      </c>
      <c r="X79" s="245">
        <v>48.2</v>
      </c>
      <c r="Z79" s="245">
        <v>34.200000000000003</v>
      </c>
      <c r="AB79" s="245">
        <v>30.3</v>
      </c>
      <c r="AD79" s="245">
        <v>28.9</v>
      </c>
    </row>
    <row r="80" spans="2:30" x14ac:dyDescent="0.15">
      <c r="B80" s="250"/>
      <c r="C80" s="246"/>
      <c r="D80" s="246"/>
      <c r="E80" s="246"/>
      <c r="F80" s="246"/>
      <c r="G80" s="1251"/>
      <c r="H80" s="1252"/>
      <c r="I80" s="1255"/>
      <c r="J80" s="1255"/>
      <c r="K80" s="1259"/>
      <c r="L80" s="1259"/>
      <c r="M80" s="1259"/>
      <c r="N80" s="1259"/>
      <c r="O80" s="1259"/>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8"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515</v>
      </c>
      <c r="G2" s="113"/>
      <c r="H2" s="114"/>
    </row>
    <row r="3" spans="1:8" x14ac:dyDescent="0.15">
      <c r="A3" s="110" t="s">
        <v>508</v>
      </c>
      <c r="B3" s="115"/>
      <c r="C3" s="116"/>
      <c r="D3" s="117">
        <v>32227</v>
      </c>
      <c r="E3" s="118"/>
      <c r="F3" s="119">
        <v>50880</v>
      </c>
      <c r="G3" s="120"/>
      <c r="H3" s="121"/>
    </row>
    <row r="4" spans="1:8" x14ac:dyDescent="0.15">
      <c r="A4" s="122"/>
      <c r="B4" s="123"/>
      <c r="C4" s="124"/>
      <c r="D4" s="125">
        <v>12782</v>
      </c>
      <c r="E4" s="126"/>
      <c r="F4" s="127">
        <v>26879</v>
      </c>
      <c r="G4" s="128"/>
      <c r="H4" s="129"/>
    </row>
    <row r="5" spans="1:8" x14ac:dyDescent="0.15">
      <c r="A5" s="110" t="s">
        <v>510</v>
      </c>
      <c r="B5" s="115"/>
      <c r="C5" s="116"/>
      <c r="D5" s="117">
        <v>27282</v>
      </c>
      <c r="E5" s="118"/>
      <c r="F5" s="119">
        <v>63956</v>
      </c>
      <c r="G5" s="120"/>
      <c r="H5" s="121"/>
    </row>
    <row r="6" spans="1:8" x14ac:dyDescent="0.15">
      <c r="A6" s="122"/>
      <c r="B6" s="123"/>
      <c r="C6" s="124"/>
      <c r="D6" s="125">
        <v>13830</v>
      </c>
      <c r="E6" s="126"/>
      <c r="F6" s="127">
        <v>29239</v>
      </c>
      <c r="G6" s="128"/>
      <c r="H6" s="129"/>
    </row>
    <row r="7" spans="1:8" x14ac:dyDescent="0.15">
      <c r="A7" s="110" t="s">
        <v>511</v>
      </c>
      <c r="B7" s="115"/>
      <c r="C7" s="116"/>
      <c r="D7" s="117">
        <v>36263</v>
      </c>
      <c r="E7" s="118"/>
      <c r="F7" s="119">
        <v>66255</v>
      </c>
      <c r="G7" s="120"/>
      <c r="H7" s="121"/>
    </row>
    <row r="8" spans="1:8" x14ac:dyDescent="0.15">
      <c r="A8" s="122"/>
      <c r="B8" s="123"/>
      <c r="C8" s="124"/>
      <c r="D8" s="125">
        <v>22175</v>
      </c>
      <c r="E8" s="126"/>
      <c r="F8" s="127">
        <v>31822</v>
      </c>
      <c r="G8" s="128"/>
      <c r="H8" s="129"/>
    </row>
    <row r="9" spans="1:8" x14ac:dyDescent="0.15">
      <c r="A9" s="110" t="s">
        <v>512</v>
      </c>
      <c r="B9" s="115"/>
      <c r="C9" s="116"/>
      <c r="D9" s="117">
        <v>63165</v>
      </c>
      <c r="E9" s="118"/>
      <c r="F9" s="119">
        <v>47278</v>
      </c>
      <c r="G9" s="120"/>
      <c r="H9" s="121"/>
    </row>
    <row r="10" spans="1:8" x14ac:dyDescent="0.15">
      <c r="A10" s="122"/>
      <c r="B10" s="123"/>
      <c r="C10" s="124"/>
      <c r="D10" s="125">
        <v>43084</v>
      </c>
      <c r="E10" s="126"/>
      <c r="F10" s="127">
        <v>24096</v>
      </c>
      <c r="G10" s="128"/>
      <c r="H10" s="129"/>
    </row>
    <row r="11" spans="1:8" x14ac:dyDescent="0.15">
      <c r="A11" s="110" t="s">
        <v>513</v>
      </c>
      <c r="B11" s="115"/>
      <c r="C11" s="116"/>
      <c r="D11" s="117">
        <v>54106</v>
      </c>
      <c r="E11" s="118"/>
      <c r="F11" s="119">
        <v>44504</v>
      </c>
      <c r="G11" s="120"/>
      <c r="H11" s="121"/>
    </row>
    <row r="12" spans="1:8" x14ac:dyDescent="0.15">
      <c r="A12" s="122"/>
      <c r="B12" s="123"/>
      <c r="C12" s="130"/>
      <c r="D12" s="125">
        <v>46782</v>
      </c>
      <c r="E12" s="126"/>
      <c r="F12" s="127">
        <v>25876</v>
      </c>
      <c r="G12" s="128"/>
      <c r="H12" s="129"/>
    </row>
    <row r="13" spans="1:8" x14ac:dyDescent="0.15">
      <c r="A13" s="110"/>
      <c r="B13" s="115"/>
      <c r="C13" s="131"/>
      <c r="D13" s="132">
        <v>42609</v>
      </c>
      <c r="E13" s="133"/>
      <c r="F13" s="134">
        <v>54575</v>
      </c>
      <c r="G13" s="135"/>
      <c r="H13" s="121"/>
    </row>
    <row r="14" spans="1:8" x14ac:dyDescent="0.15">
      <c r="A14" s="122"/>
      <c r="B14" s="123"/>
      <c r="C14" s="124"/>
      <c r="D14" s="125">
        <v>27731</v>
      </c>
      <c r="E14" s="126"/>
      <c r="F14" s="127">
        <v>27582</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8.3000000000000007</v>
      </c>
      <c r="C19" s="136">
        <f>ROUND(VALUE(SUBSTITUTE(実質収支比率等に係る経年分析!G$48,"▲","-")),2)</f>
        <v>8.14</v>
      </c>
      <c r="D19" s="136">
        <f>ROUND(VALUE(SUBSTITUTE(実質収支比率等に係る経年分析!H$48,"▲","-")),2)</f>
        <v>5.4</v>
      </c>
      <c r="E19" s="136">
        <f>ROUND(VALUE(SUBSTITUTE(実質収支比率等に係る経年分析!I$48,"▲","-")),2)</f>
        <v>9.56</v>
      </c>
      <c r="F19" s="136">
        <f>ROUND(VALUE(SUBSTITUTE(実質収支比率等に係る経年分析!J$48,"▲","-")),2)</f>
        <v>6.32</v>
      </c>
    </row>
    <row r="20" spans="1:11" x14ac:dyDescent="0.15">
      <c r="A20" s="136" t="s">
        <v>43</v>
      </c>
      <c r="B20" s="136">
        <f>ROUND(VALUE(SUBSTITUTE(実質収支比率等に係る経年分析!F$47,"▲","-")),2)</f>
        <v>18.940000000000001</v>
      </c>
      <c r="C20" s="136">
        <f>ROUND(VALUE(SUBSTITUTE(実質収支比率等に係る経年分析!G$47,"▲","-")),2)</f>
        <v>18.829999999999998</v>
      </c>
      <c r="D20" s="136">
        <f>ROUND(VALUE(SUBSTITUTE(実質収支比率等に係る経年分析!H$47,"▲","-")),2)</f>
        <v>19.27</v>
      </c>
      <c r="E20" s="136">
        <f>ROUND(VALUE(SUBSTITUTE(実質収支比率等に係る経年分析!I$47,"▲","-")),2)</f>
        <v>20.25</v>
      </c>
      <c r="F20" s="136">
        <f>ROUND(VALUE(SUBSTITUTE(実質収支比率等に係る経年分析!J$47,"▲","-")),2)</f>
        <v>23.57</v>
      </c>
    </row>
    <row r="21" spans="1:11" x14ac:dyDescent="0.15">
      <c r="A21" s="136" t="s">
        <v>44</v>
      </c>
      <c r="B21" s="136">
        <f>IF(ISNUMBER(VALUE(SUBSTITUTE(実質収支比率等に係る経年分析!F$49,"▲","-"))),ROUND(VALUE(SUBSTITUTE(実質収支比率等に係る経年分析!F$49,"▲","-")),2),NA())</f>
        <v>-2.4500000000000002</v>
      </c>
      <c r="C21" s="136">
        <f>IF(ISNUMBER(VALUE(SUBSTITUTE(実質収支比率等に係る経年分析!G$49,"▲","-"))),ROUND(VALUE(SUBSTITUTE(実質収支比率等に係る経年分析!G$49,"▲","-")),2),NA())</f>
        <v>-0.24</v>
      </c>
      <c r="D21" s="136">
        <f>IF(ISNUMBER(VALUE(SUBSTITUTE(実質収支比率等に係る経年分析!H$49,"▲","-"))),ROUND(VALUE(SUBSTITUTE(実質収支比率等に係る経年分析!H$49,"▲","-")),2),NA())</f>
        <v>-2.61</v>
      </c>
      <c r="E21" s="136">
        <f>IF(ISNUMBER(VALUE(SUBSTITUTE(実質収支比率等に係る経年分析!I$49,"▲","-"))),ROUND(VALUE(SUBSTITUTE(実質収支比率等に係る経年分析!I$49,"▲","-")),2),NA())</f>
        <v>6.06</v>
      </c>
      <c r="F21" s="136">
        <f>IF(ISNUMBER(VALUE(SUBSTITUTE(実質収支比率等に係る経年分析!J$49,"▲","-"))),ROUND(VALUE(SUBSTITUTE(実質収支比率等に係る経年分析!J$49,"▲","-")),2),NA())</f>
        <v>0.09</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str">
        <f>IF(連結実質赤字比率に係る赤字・黒字の構成分析!C$40="",NA(),連結実質赤字比率に係る赤字・黒字の構成分析!C$40)</f>
        <v>白井市後期高齢者医療特別会計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0.02</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0.02</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0.01</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0.02</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0.02</v>
      </c>
    </row>
    <row r="31" spans="1:11" x14ac:dyDescent="0.15">
      <c r="A31" s="137" t="str">
        <f>IF(連結実質赤字比率に係る赤字・黒字の構成分析!C$39="",NA(),連結実質赤字比率に係る赤字・黒字の構成分析!C$39)</f>
        <v>白井市学校給食共同調理場事業特別会計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0.09</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0.08</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0.06</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0.09</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0.09</v>
      </c>
    </row>
    <row r="32" spans="1:11" x14ac:dyDescent="0.15">
      <c r="A32" s="137" t="str">
        <f>IF(連結実質赤字比率に係る赤字・黒字の構成分析!C$38="",NA(),連結実質赤字比率に係る赤字・黒字の構成分析!C$38)</f>
        <v>白井市介護保険特別会計保険事業勘定</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0.85</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0.55000000000000004</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0.75</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1.08</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0.3</v>
      </c>
    </row>
    <row r="33" spans="1:16" x14ac:dyDescent="0.15">
      <c r="A33" s="137" t="str">
        <f>IF(連結実質赤字比率に係る赤字・黒字の構成分析!C$37="",NA(),連結実質赤字比率に係る赤字・黒字の構成分析!C$37)</f>
        <v>白井市下水道事業特別会計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0.34</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0.23</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0.94</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0.19</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0.36</v>
      </c>
    </row>
    <row r="34" spans="1:16" x14ac:dyDescent="0.15">
      <c r="A34" s="137" t="str">
        <f>IF(連結実質赤字比率に係る赤字・黒字の構成分析!C$36="",NA(),連結実質赤字比率に係る赤字・黒字の構成分析!C$36)</f>
        <v>白井市国民健康保険特別会計事業勘定</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3.14</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2.84</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2.82</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2.63</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2.88</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8.1999999999999993</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8.0500000000000007</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5.33</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9.4600000000000009</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6.22</v>
      </c>
    </row>
    <row r="36" spans="1:16" x14ac:dyDescent="0.15">
      <c r="A36" s="137" t="str">
        <f>IF(連結実質赤字比率に係る赤字・黒字の構成分析!C$34="",NA(),連結実質赤字比率に係る赤字・黒字の構成分析!C$34)</f>
        <v>白井市水道事業会計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4.4400000000000004</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5.05</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5.92</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5.98</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6.38</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1780</v>
      </c>
      <c r="E42" s="138"/>
      <c r="F42" s="138"/>
      <c r="G42" s="138">
        <f>'実質公債費比率（分子）の構造'!L$52</f>
        <v>1766</v>
      </c>
      <c r="H42" s="138"/>
      <c r="I42" s="138"/>
      <c r="J42" s="138">
        <f>'実質公債費比率（分子）の構造'!M$52</f>
        <v>1641</v>
      </c>
      <c r="K42" s="138"/>
      <c r="L42" s="138"/>
      <c r="M42" s="138">
        <f>'実質公債費比率（分子）の構造'!N$52</f>
        <v>1647</v>
      </c>
      <c r="N42" s="138"/>
      <c r="O42" s="138"/>
      <c r="P42" s="138">
        <f>'実質公債費比率（分子）の構造'!O$52</f>
        <v>1659</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155</v>
      </c>
      <c r="C44" s="138"/>
      <c r="D44" s="138"/>
      <c r="E44" s="138">
        <f>'実質公債費比率（分子）の構造'!L$50</f>
        <v>155</v>
      </c>
      <c r="F44" s="138"/>
      <c r="G44" s="138"/>
      <c r="H44" s="138">
        <f>'実質公債費比率（分子）の構造'!M$50</f>
        <v>154</v>
      </c>
      <c r="I44" s="138"/>
      <c r="J44" s="138"/>
      <c r="K44" s="138">
        <f>'実質公債費比率（分子）の構造'!N$50</f>
        <v>154</v>
      </c>
      <c r="L44" s="138"/>
      <c r="M44" s="138"/>
      <c r="N44" s="138">
        <f>'実質公債費比率（分子）の構造'!O$50</f>
        <v>151</v>
      </c>
      <c r="O44" s="138"/>
      <c r="P44" s="138"/>
    </row>
    <row r="45" spans="1:16" x14ac:dyDescent="0.15">
      <c r="A45" s="138" t="s">
        <v>54</v>
      </c>
      <c r="B45" s="138">
        <f>'実質公債費比率（分子）の構造'!K$49</f>
        <v>434</v>
      </c>
      <c r="C45" s="138"/>
      <c r="D45" s="138"/>
      <c r="E45" s="138">
        <f>'実質公債費比率（分子）の構造'!L$49</f>
        <v>336</v>
      </c>
      <c r="F45" s="138"/>
      <c r="G45" s="138"/>
      <c r="H45" s="138">
        <f>'実質公債費比率（分子）の構造'!M$49</f>
        <v>173</v>
      </c>
      <c r="I45" s="138"/>
      <c r="J45" s="138"/>
      <c r="K45" s="138">
        <f>'実質公債費比率（分子）の構造'!N$49</f>
        <v>154</v>
      </c>
      <c r="L45" s="138"/>
      <c r="M45" s="138"/>
      <c r="N45" s="138">
        <f>'実質公債費比率（分子）の構造'!O$49</f>
        <v>132</v>
      </c>
      <c r="O45" s="138"/>
      <c r="P45" s="138"/>
    </row>
    <row r="46" spans="1:16" x14ac:dyDescent="0.15">
      <c r="A46" s="138" t="s">
        <v>55</v>
      </c>
      <c r="B46" s="138">
        <f>'実質公債費比率（分子）の構造'!K$48</f>
        <v>64</v>
      </c>
      <c r="C46" s="138"/>
      <c r="D46" s="138"/>
      <c r="E46" s="138">
        <f>'実質公債費比率（分子）の構造'!L$48</f>
        <v>67</v>
      </c>
      <c r="F46" s="138"/>
      <c r="G46" s="138"/>
      <c r="H46" s="138">
        <f>'実質公債費比率（分子）の構造'!M$48</f>
        <v>80</v>
      </c>
      <c r="I46" s="138"/>
      <c r="J46" s="138"/>
      <c r="K46" s="138">
        <f>'実質公債費比率（分子）の構造'!N$48</f>
        <v>66</v>
      </c>
      <c r="L46" s="138"/>
      <c r="M46" s="138"/>
      <c r="N46" s="138">
        <f>'実質公債費比率（分子）の構造'!O$48</f>
        <v>77</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1461</v>
      </c>
      <c r="C49" s="138"/>
      <c r="D49" s="138"/>
      <c r="E49" s="138">
        <f>'実質公債費比率（分子）の構造'!L$45</f>
        <v>1592</v>
      </c>
      <c r="F49" s="138"/>
      <c r="G49" s="138"/>
      <c r="H49" s="138">
        <f>'実質公債費比率（分子）の構造'!M$45</f>
        <v>1402</v>
      </c>
      <c r="I49" s="138"/>
      <c r="J49" s="138"/>
      <c r="K49" s="138">
        <f>'実質公債費比率（分子）の構造'!N$45</f>
        <v>1340</v>
      </c>
      <c r="L49" s="138"/>
      <c r="M49" s="138"/>
      <c r="N49" s="138">
        <f>'実質公債費比率（分子）の構造'!O$45</f>
        <v>1414</v>
      </c>
      <c r="O49" s="138"/>
      <c r="P49" s="138"/>
    </row>
    <row r="50" spans="1:16" x14ac:dyDescent="0.15">
      <c r="A50" s="138" t="s">
        <v>59</v>
      </c>
      <c r="B50" s="138" t="e">
        <f>NA()</f>
        <v>#N/A</v>
      </c>
      <c r="C50" s="138">
        <f>IF(ISNUMBER('実質公債費比率（分子）の構造'!K$53),'実質公債費比率（分子）の構造'!K$53,NA())</f>
        <v>334</v>
      </c>
      <c r="D50" s="138" t="e">
        <f>NA()</f>
        <v>#N/A</v>
      </c>
      <c r="E50" s="138" t="e">
        <f>NA()</f>
        <v>#N/A</v>
      </c>
      <c r="F50" s="138">
        <f>IF(ISNUMBER('実質公債費比率（分子）の構造'!L$53),'実質公債費比率（分子）の構造'!L$53,NA())</f>
        <v>384</v>
      </c>
      <c r="G50" s="138" t="e">
        <f>NA()</f>
        <v>#N/A</v>
      </c>
      <c r="H50" s="138" t="e">
        <f>NA()</f>
        <v>#N/A</v>
      </c>
      <c r="I50" s="138">
        <f>IF(ISNUMBER('実質公債費比率（分子）の構造'!M$53),'実質公債費比率（分子）の構造'!M$53,NA())</f>
        <v>168</v>
      </c>
      <c r="J50" s="138" t="e">
        <f>NA()</f>
        <v>#N/A</v>
      </c>
      <c r="K50" s="138" t="e">
        <f>NA()</f>
        <v>#N/A</v>
      </c>
      <c r="L50" s="138">
        <f>IF(ISNUMBER('実質公債費比率（分子）の構造'!N$53),'実質公債費比率（分子）の構造'!N$53,NA())</f>
        <v>67</v>
      </c>
      <c r="M50" s="138" t="e">
        <f>NA()</f>
        <v>#N/A</v>
      </c>
      <c r="N50" s="138" t="e">
        <f>NA()</f>
        <v>#N/A</v>
      </c>
      <c r="O50" s="138">
        <f>IF(ISNUMBER('実質公債費比率（分子）の構造'!O$53),'実質公債費比率（分子）の構造'!O$53,NA())</f>
        <v>115</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11892</v>
      </c>
      <c r="E56" s="137"/>
      <c r="F56" s="137"/>
      <c r="G56" s="137">
        <f>'将来負担比率（分子）の構造'!J$52</f>
        <v>12425</v>
      </c>
      <c r="H56" s="137"/>
      <c r="I56" s="137"/>
      <c r="J56" s="137">
        <f>'将来負担比率（分子）の構造'!K$52</f>
        <v>14201</v>
      </c>
      <c r="K56" s="137"/>
      <c r="L56" s="137"/>
      <c r="M56" s="137">
        <f>'将来負担比率（分子）の構造'!L$52</f>
        <v>13880</v>
      </c>
      <c r="N56" s="137"/>
      <c r="O56" s="137"/>
      <c r="P56" s="137">
        <f>'将来負担比率（分子）の構造'!M$52</f>
        <v>13893</v>
      </c>
    </row>
    <row r="57" spans="1:16" x14ac:dyDescent="0.15">
      <c r="A57" s="137" t="s">
        <v>36</v>
      </c>
      <c r="B57" s="137"/>
      <c r="C57" s="137"/>
      <c r="D57" s="137">
        <f>'将来負担比率（分子）の構造'!I$51</f>
        <v>3669</v>
      </c>
      <c r="E57" s="137"/>
      <c r="F57" s="137"/>
      <c r="G57" s="137">
        <f>'将来負担比率（分子）の構造'!J$51</f>
        <v>3213</v>
      </c>
      <c r="H57" s="137"/>
      <c r="I57" s="137"/>
      <c r="J57" s="137">
        <f>'将来負担比率（分子）の構造'!K$51</f>
        <v>3190</v>
      </c>
      <c r="K57" s="137"/>
      <c r="L57" s="137"/>
      <c r="M57" s="137">
        <f>'将来負担比率（分子）の構造'!L$51</f>
        <v>3121</v>
      </c>
      <c r="N57" s="137"/>
      <c r="O57" s="137"/>
      <c r="P57" s="137">
        <f>'将来負担比率（分子）の構造'!M$51</f>
        <v>3851</v>
      </c>
    </row>
    <row r="58" spans="1:16" x14ac:dyDescent="0.15">
      <c r="A58" s="137" t="s">
        <v>35</v>
      </c>
      <c r="B58" s="137"/>
      <c r="C58" s="137"/>
      <c r="D58" s="137">
        <f>'将来負担比率（分子）の構造'!I$50</f>
        <v>3913</v>
      </c>
      <c r="E58" s="137"/>
      <c r="F58" s="137"/>
      <c r="G58" s="137">
        <f>'将来負担比率（分子）の構造'!J$50</f>
        <v>3954</v>
      </c>
      <c r="H58" s="137"/>
      <c r="I58" s="137"/>
      <c r="J58" s="137">
        <f>'将来負担比率（分子）の構造'!K$50</f>
        <v>3812</v>
      </c>
      <c r="K58" s="137"/>
      <c r="L58" s="137"/>
      <c r="M58" s="137">
        <f>'将来負担比率（分子）の構造'!L$50</f>
        <v>4166</v>
      </c>
      <c r="N58" s="137"/>
      <c r="O58" s="137"/>
      <c r="P58" s="137">
        <f>'将来負担比率（分子）の構造'!M$50</f>
        <v>4777</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0</v>
      </c>
      <c r="C61" s="137"/>
      <c r="D61" s="137"/>
      <c r="E61" s="137" t="str">
        <f>'将来負担比率（分子）の構造'!J$46</f>
        <v>-</v>
      </c>
      <c r="F61" s="137"/>
      <c r="G61" s="137"/>
      <c r="H61" s="137">
        <f>'将来負担比率（分子）の構造'!K$46</f>
        <v>1</v>
      </c>
      <c r="I61" s="137"/>
      <c r="J61" s="137"/>
      <c r="K61" s="137" t="str">
        <f>'将来負担比率（分子）の構造'!L$46</f>
        <v>-</v>
      </c>
      <c r="L61" s="137"/>
      <c r="M61" s="137"/>
      <c r="N61" s="137">
        <f>'将来負担比率（分子）の構造'!M$46</f>
        <v>29</v>
      </c>
      <c r="O61" s="137"/>
      <c r="P61" s="137"/>
    </row>
    <row r="62" spans="1:16" x14ac:dyDescent="0.15">
      <c r="A62" s="137" t="s">
        <v>29</v>
      </c>
      <c r="B62" s="137">
        <f>'将来負担比率（分子）の構造'!I$45</f>
        <v>1033</v>
      </c>
      <c r="C62" s="137"/>
      <c r="D62" s="137"/>
      <c r="E62" s="137">
        <f>'将来負担比率（分子）の構造'!J$45</f>
        <v>951</v>
      </c>
      <c r="F62" s="137"/>
      <c r="G62" s="137"/>
      <c r="H62" s="137">
        <f>'将来負担比率（分子）の構造'!K$45</f>
        <v>1088</v>
      </c>
      <c r="I62" s="137"/>
      <c r="J62" s="137"/>
      <c r="K62" s="137">
        <f>'将来負担比率（分子）の構造'!L$45</f>
        <v>555</v>
      </c>
      <c r="L62" s="137"/>
      <c r="M62" s="137"/>
      <c r="N62" s="137">
        <f>'将来負担比率（分子）の構造'!M$45</f>
        <v>874</v>
      </c>
      <c r="O62" s="137"/>
      <c r="P62" s="137"/>
    </row>
    <row r="63" spans="1:16" x14ac:dyDescent="0.15">
      <c r="A63" s="137" t="s">
        <v>28</v>
      </c>
      <c r="B63" s="137">
        <f>'将来負担比率（分子）の構造'!I$44</f>
        <v>1497</v>
      </c>
      <c r="C63" s="137"/>
      <c r="D63" s="137"/>
      <c r="E63" s="137">
        <f>'将来負担比率（分子）の構造'!J$44</f>
        <v>624</v>
      </c>
      <c r="F63" s="137"/>
      <c r="G63" s="137"/>
      <c r="H63" s="137">
        <f>'将来負担比率（分子）の構造'!K$44</f>
        <v>522</v>
      </c>
      <c r="I63" s="137"/>
      <c r="J63" s="137"/>
      <c r="K63" s="137">
        <f>'将来負担比率（分子）の構造'!L$44</f>
        <v>457</v>
      </c>
      <c r="L63" s="137"/>
      <c r="M63" s="137"/>
      <c r="N63" s="137">
        <f>'将来負担比率（分子）の構造'!M$44</f>
        <v>876</v>
      </c>
      <c r="O63" s="137"/>
      <c r="P63" s="137"/>
    </row>
    <row r="64" spans="1:16" x14ac:dyDescent="0.15">
      <c r="A64" s="137" t="s">
        <v>27</v>
      </c>
      <c r="B64" s="137">
        <f>'将来負担比率（分子）の構造'!I$43</f>
        <v>699</v>
      </c>
      <c r="C64" s="137"/>
      <c r="D64" s="137"/>
      <c r="E64" s="137">
        <f>'将来負担比率（分子）の構造'!J$43</f>
        <v>647</v>
      </c>
      <c r="F64" s="137"/>
      <c r="G64" s="137"/>
      <c r="H64" s="137">
        <f>'将来負担比率（分子）の構造'!K$43</f>
        <v>734</v>
      </c>
      <c r="I64" s="137"/>
      <c r="J64" s="137"/>
      <c r="K64" s="137">
        <f>'将来負担比率（分子）の構造'!L$43</f>
        <v>793</v>
      </c>
      <c r="L64" s="137"/>
      <c r="M64" s="137"/>
      <c r="N64" s="137">
        <f>'将来負担比率（分子）の構造'!M$43</f>
        <v>879</v>
      </c>
      <c r="O64" s="137"/>
      <c r="P64" s="137"/>
    </row>
    <row r="65" spans="1:16" x14ac:dyDescent="0.15">
      <c r="A65" s="137" t="s">
        <v>26</v>
      </c>
      <c r="B65" s="137">
        <f>'将来負担比率（分子）の構造'!I$42</f>
        <v>1497</v>
      </c>
      <c r="C65" s="137"/>
      <c r="D65" s="137"/>
      <c r="E65" s="137">
        <f>'将来負担比率（分子）の構造'!J$42</f>
        <v>1343</v>
      </c>
      <c r="F65" s="137"/>
      <c r="G65" s="137"/>
      <c r="H65" s="137">
        <f>'将来負担比率（分子）の構造'!K$42</f>
        <v>1183</v>
      </c>
      <c r="I65" s="137"/>
      <c r="J65" s="137"/>
      <c r="K65" s="137">
        <f>'将来負担比率（分子）の構造'!L$42</f>
        <v>1029</v>
      </c>
      <c r="L65" s="137"/>
      <c r="M65" s="137"/>
      <c r="N65" s="137">
        <f>'将来負担比率（分子）の構造'!M$42</f>
        <v>3841</v>
      </c>
      <c r="O65" s="137"/>
      <c r="P65" s="137"/>
    </row>
    <row r="66" spans="1:16" x14ac:dyDescent="0.15">
      <c r="A66" s="137" t="s">
        <v>25</v>
      </c>
      <c r="B66" s="137">
        <f>'将来負担比率（分子）の構造'!I$41</f>
        <v>13482</v>
      </c>
      <c r="C66" s="137"/>
      <c r="D66" s="137"/>
      <c r="E66" s="137">
        <f>'将来負担比率（分子）の構造'!J$41</f>
        <v>13560</v>
      </c>
      <c r="F66" s="137"/>
      <c r="G66" s="137"/>
      <c r="H66" s="137">
        <f>'将来負担比率（分子）の構造'!K$41</f>
        <v>14260</v>
      </c>
      <c r="I66" s="137"/>
      <c r="J66" s="137"/>
      <c r="K66" s="137">
        <f>'将来負担比率（分子）の構造'!L$41</f>
        <v>16585</v>
      </c>
      <c r="L66" s="137"/>
      <c r="M66" s="137"/>
      <c r="N66" s="137">
        <f>'将来負担比率（分子）の構造'!M$41</f>
        <v>18392</v>
      </c>
      <c r="O66" s="137"/>
      <c r="P66" s="137"/>
    </row>
    <row r="67" spans="1:16" x14ac:dyDescent="0.15">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2369</v>
      </c>
      <c r="P67" s="137" t="e">
        <f>NA()</f>
        <v>#N/A</v>
      </c>
    </row>
  </sheetData>
  <sheetProtection password="851F"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194</v>
      </c>
      <c r="DI1" s="602"/>
      <c r="DJ1" s="602"/>
      <c r="DK1" s="602"/>
      <c r="DL1" s="602"/>
      <c r="DM1" s="602"/>
      <c r="DN1" s="603"/>
      <c r="DP1" s="601" t="s">
        <v>195</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197</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198</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199</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200</v>
      </c>
      <c r="S4" s="605"/>
      <c r="T4" s="605"/>
      <c r="U4" s="605"/>
      <c r="V4" s="605"/>
      <c r="W4" s="605"/>
      <c r="X4" s="605"/>
      <c r="Y4" s="606"/>
      <c r="Z4" s="604" t="s">
        <v>201</v>
      </c>
      <c r="AA4" s="605"/>
      <c r="AB4" s="605"/>
      <c r="AC4" s="606"/>
      <c r="AD4" s="604" t="s">
        <v>202</v>
      </c>
      <c r="AE4" s="605"/>
      <c r="AF4" s="605"/>
      <c r="AG4" s="605"/>
      <c r="AH4" s="605"/>
      <c r="AI4" s="605"/>
      <c r="AJ4" s="605"/>
      <c r="AK4" s="606"/>
      <c r="AL4" s="604" t="s">
        <v>201</v>
      </c>
      <c r="AM4" s="605"/>
      <c r="AN4" s="605"/>
      <c r="AO4" s="606"/>
      <c r="AP4" s="610" t="s">
        <v>203</v>
      </c>
      <c r="AQ4" s="610"/>
      <c r="AR4" s="610"/>
      <c r="AS4" s="610"/>
      <c r="AT4" s="610"/>
      <c r="AU4" s="610"/>
      <c r="AV4" s="610"/>
      <c r="AW4" s="610"/>
      <c r="AX4" s="610"/>
      <c r="AY4" s="610"/>
      <c r="AZ4" s="610"/>
      <c r="BA4" s="610"/>
      <c r="BB4" s="610"/>
      <c r="BC4" s="610"/>
      <c r="BD4" s="610"/>
      <c r="BE4" s="610"/>
      <c r="BF4" s="610"/>
      <c r="BG4" s="610" t="s">
        <v>204</v>
      </c>
      <c r="BH4" s="610"/>
      <c r="BI4" s="610"/>
      <c r="BJ4" s="610"/>
      <c r="BK4" s="610"/>
      <c r="BL4" s="610"/>
      <c r="BM4" s="610"/>
      <c r="BN4" s="610"/>
      <c r="BO4" s="610" t="s">
        <v>201</v>
      </c>
      <c r="BP4" s="610"/>
      <c r="BQ4" s="610"/>
      <c r="BR4" s="610"/>
      <c r="BS4" s="610" t="s">
        <v>205</v>
      </c>
      <c r="BT4" s="610"/>
      <c r="BU4" s="610"/>
      <c r="BV4" s="610"/>
      <c r="BW4" s="610"/>
      <c r="BX4" s="610"/>
      <c r="BY4" s="610"/>
      <c r="BZ4" s="610"/>
      <c r="CA4" s="610"/>
      <c r="CB4" s="610"/>
      <c r="CD4" s="607" t="s">
        <v>206</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207</v>
      </c>
      <c r="C5" s="612"/>
      <c r="D5" s="612"/>
      <c r="E5" s="612"/>
      <c r="F5" s="612"/>
      <c r="G5" s="612"/>
      <c r="H5" s="612"/>
      <c r="I5" s="612"/>
      <c r="J5" s="612"/>
      <c r="K5" s="612"/>
      <c r="L5" s="612"/>
      <c r="M5" s="612"/>
      <c r="N5" s="612"/>
      <c r="O5" s="612"/>
      <c r="P5" s="612"/>
      <c r="Q5" s="613"/>
      <c r="R5" s="614">
        <v>9010227</v>
      </c>
      <c r="S5" s="615"/>
      <c r="T5" s="615"/>
      <c r="U5" s="615"/>
      <c r="V5" s="615"/>
      <c r="W5" s="615"/>
      <c r="X5" s="615"/>
      <c r="Y5" s="616"/>
      <c r="Z5" s="617">
        <v>42.4</v>
      </c>
      <c r="AA5" s="617"/>
      <c r="AB5" s="617"/>
      <c r="AC5" s="617"/>
      <c r="AD5" s="618">
        <v>8452589</v>
      </c>
      <c r="AE5" s="618"/>
      <c r="AF5" s="618"/>
      <c r="AG5" s="618"/>
      <c r="AH5" s="618"/>
      <c r="AI5" s="618"/>
      <c r="AJ5" s="618"/>
      <c r="AK5" s="618"/>
      <c r="AL5" s="619">
        <v>79.7</v>
      </c>
      <c r="AM5" s="620"/>
      <c r="AN5" s="620"/>
      <c r="AO5" s="621"/>
      <c r="AP5" s="611" t="s">
        <v>208</v>
      </c>
      <c r="AQ5" s="612"/>
      <c r="AR5" s="612"/>
      <c r="AS5" s="612"/>
      <c r="AT5" s="612"/>
      <c r="AU5" s="612"/>
      <c r="AV5" s="612"/>
      <c r="AW5" s="612"/>
      <c r="AX5" s="612"/>
      <c r="AY5" s="612"/>
      <c r="AZ5" s="612"/>
      <c r="BA5" s="612"/>
      <c r="BB5" s="612"/>
      <c r="BC5" s="612"/>
      <c r="BD5" s="612"/>
      <c r="BE5" s="612"/>
      <c r="BF5" s="613"/>
      <c r="BG5" s="625">
        <v>8452589</v>
      </c>
      <c r="BH5" s="626"/>
      <c r="BI5" s="626"/>
      <c r="BJ5" s="626"/>
      <c r="BK5" s="626"/>
      <c r="BL5" s="626"/>
      <c r="BM5" s="626"/>
      <c r="BN5" s="627"/>
      <c r="BO5" s="628">
        <v>93.8</v>
      </c>
      <c r="BP5" s="628"/>
      <c r="BQ5" s="628"/>
      <c r="BR5" s="628"/>
      <c r="BS5" s="629" t="s">
        <v>209</v>
      </c>
      <c r="BT5" s="629"/>
      <c r="BU5" s="629"/>
      <c r="BV5" s="629"/>
      <c r="BW5" s="629"/>
      <c r="BX5" s="629"/>
      <c r="BY5" s="629"/>
      <c r="BZ5" s="629"/>
      <c r="CA5" s="629"/>
      <c r="CB5" s="633"/>
      <c r="CD5" s="607" t="s">
        <v>203</v>
      </c>
      <c r="CE5" s="608"/>
      <c r="CF5" s="608"/>
      <c r="CG5" s="608"/>
      <c r="CH5" s="608"/>
      <c r="CI5" s="608"/>
      <c r="CJ5" s="608"/>
      <c r="CK5" s="608"/>
      <c r="CL5" s="608"/>
      <c r="CM5" s="608"/>
      <c r="CN5" s="608"/>
      <c r="CO5" s="608"/>
      <c r="CP5" s="608"/>
      <c r="CQ5" s="609"/>
      <c r="CR5" s="607" t="s">
        <v>210</v>
      </c>
      <c r="CS5" s="608"/>
      <c r="CT5" s="608"/>
      <c r="CU5" s="608"/>
      <c r="CV5" s="608"/>
      <c r="CW5" s="608"/>
      <c r="CX5" s="608"/>
      <c r="CY5" s="609"/>
      <c r="CZ5" s="607" t="s">
        <v>201</v>
      </c>
      <c r="DA5" s="608"/>
      <c r="DB5" s="608"/>
      <c r="DC5" s="609"/>
      <c r="DD5" s="607" t="s">
        <v>211</v>
      </c>
      <c r="DE5" s="608"/>
      <c r="DF5" s="608"/>
      <c r="DG5" s="608"/>
      <c r="DH5" s="608"/>
      <c r="DI5" s="608"/>
      <c r="DJ5" s="608"/>
      <c r="DK5" s="608"/>
      <c r="DL5" s="608"/>
      <c r="DM5" s="608"/>
      <c r="DN5" s="608"/>
      <c r="DO5" s="608"/>
      <c r="DP5" s="609"/>
      <c r="DQ5" s="607" t="s">
        <v>212</v>
      </c>
      <c r="DR5" s="608"/>
      <c r="DS5" s="608"/>
      <c r="DT5" s="608"/>
      <c r="DU5" s="608"/>
      <c r="DV5" s="608"/>
      <c r="DW5" s="608"/>
      <c r="DX5" s="608"/>
      <c r="DY5" s="608"/>
      <c r="DZ5" s="608"/>
      <c r="EA5" s="608"/>
      <c r="EB5" s="608"/>
      <c r="EC5" s="609"/>
    </row>
    <row r="6" spans="2:143" ht="11.25" customHeight="1" x14ac:dyDescent="0.15">
      <c r="B6" s="622" t="s">
        <v>213</v>
      </c>
      <c r="C6" s="623"/>
      <c r="D6" s="623"/>
      <c r="E6" s="623"/>
      <c r="F6" s="623"/>
      <c r="G6" s="623"/>
      <c r="H6" s="623"/>
      <c r="I6" s="623"/>
      <c r="J6" s="623"/>
      <c r="K6" s="623"/>
      <c r="L6" s="623"/>
      <c r="M6" s="623"/>
      <c r="N6" s="623"/>
      <c r="O6" s="623"/>
      <c r="P6" s="623"/>
      <c r="Q6" s="624"/>
      <c r="R6" s="625">
        <v>142747</v>
      </c>
      <c r="S6" s="626"/>
      <c r="T6" s="626"/>
      <c r="U6" s="626"/>
      <c r="V6" s="626"/>
      <c r="W6" s="626"/>
      <c r="X6" s="626"/>
      <c r="Y6" s="627"/>
      <c r="Z6" s="628">
        <v>0.7</v>
      </c>
      <c r="AA6" s="628"/>
      <c r="AB6" s="628"/>
      <c r="AC6" s="628"/>
      <c r="AD6" s="629">
        <v>142747</v>
      </c>
      <c r="AE6" s="629"/>
      <c r="AF6" s="629"/>
      <c r="AG6" s="629"/>
      <c r="AH6" s="629"/>
      <c r="AI6" s="629"/>
      <c r="AJ6" s="629"/>
      <c r="AK6" s="629"/>
      <c r="AL6" s="630">
        <v>1.3</v>
      </c>
      <c r="AM6" s="631"/>
      <c r="AN6" s="631"/>
      <c r="AO6" s="632"/>
      <c r="AP6" s="622" t="s">
        <v>214</v>
      </c>
      <c r="AQ6" s="623"/>
      <c r="AR6" s="623"/>
      <c r="AS6" s="623"/>
      <c r="AT6" s="623"/>
      <c r="AU6" s="623"/>
      <c r="AV6" s="623"/>
      <c r="AW6" s="623"/>
      <c r="AX6" s="623"/>
      <c r="AY6" s="623"/>
      <c r="AZ6" s="623"/>
      <c r="BA6" s="623"/>
      <c r="BB6" s="623"/>
      <c r="BC6" s="623"/>
      <c r="BD6" s="623"/>
      <c r="BE6" s="623"/>
      <c r="BF6" s="624"/>
      <c r="BG6" s="625">
        <v>8452589</v>
      </c>
      <c r="BH6" s="626"/>
      <c r="BI6" s="626"/>
      <c r="BJ6" s="626"/>
      <c r="BK6" s="626"/>
      <c r="BL6" s="626"/>
      <c r="BM6" s="626"/>
      <c r="BN6" s="627"/>
      <c r="BO6" s="628">
        <v>93.8</v>
      </c>
      <c r="BP6" s="628"/>
      <c r="BQ6" s="628"/>
      <c r="BR6" s="628"/>
      <c r="BS6" s="629" t="s">
        <v>209</v>
      </c>
      <c r="BT6" s="629"/>
      <c r="BU6" s="629"/>
      <c r="BV6" s="629"/>
      <c r="BW6" s="629"/>
      <c r="BX6" s="629"/>
      <c r="BY6" s="629"/>
      <c r="BZ6" s="629"/>
      <c r="CA6" s="629"/>
      <c r="CB6" s="633"/>
      <c r="CD6" s="636" t="s">
        <v>215</v>
      </c>
      <c r="CE6" s="637"/>
      <c r="CF6" s="637"/>
      <c r="CG6" s="637"/>
      <c r="CH6" s="637"/>
      <c r="CI6" s="637"/>
      <c r="CJ6" s="637"/>
      <c r="CK6" s="637"/>
      <c r="CL6" s="637"/>
      <c r="CM6" s="637"/>
      <c r="CN6" s="637"/>
      <c r="CO6" s="637"/>
      <c r="CP6" s="637"/>
      <c r="CQ6" s="638"/>
      <c r="CR6" s="625">
        <v>200255</v>
      </c>
      <c r="CS6" s="626"/>
      <c r="CT6" s="626"/>
      <c r="CU6" s="626"/>
      <c r="CV6" s="626"/>
      <c r="CW6" s="626"/>
      <c r="CX6" s="626"/>
      <c r="CY6" s="627"/>
      <c r="CZ6" s="628">
        <v>1</v>
      </c>
      <c r="DA6" s="628"/>
      <c r="DB6" s="628"/>
      <c r="DC6" s="628"/>
      <c r="DD6" s="634" t="s">
        <v>209</v>
      </c>
      <c r="DE6" s="626"/>
      <c r="DF6" s="626"/>
      <c r="DG6" s="626"/>
      <c r="DH6" s="626"/>
      <c r="DI6" s="626"/>
      <c r="DJ6" s="626"/>
      <c r="DK6" s="626"/>
      <c r="DL6" s="626"/>
      <c r="DM6" s="626"/>
      <c r="DN6" s="626"/>
      <c r="DO6" s="626"/>
      <c r="DP6" s="627"/>
      <c r="DQ6" s="634">
        <v>200217</v>
      </c>
      <c r="DR6" s="626"/>
      <c r="DS6" s="626"/>
      <c r="DT6" s="626"/>
      <c r="DU6" s="626"/>
      <c r="DV6" s="626"/>
      <c r="DW6" s="626"/>
      <c r="DX6" s="626"/>
      <c r="DY6" s="626"/>
      <c r="DZ6" s="626"/>
      <c r="EA6" s="626"/>
      <c r="EB6" s="626"/>
      <c r="EC6" s="635"/>
    </row>
    <row r="7" spans="2:143" ht="11.25" customHeight="1" x14ac:dyDescent="0.15">
      <c r="B7" s="622" t="s">
        <v>216</v>
      </c>
      <c r="C7" s="623"/>
      <c r="D7" s="623"/>
      <c r="E7" s="623"/>
      <c r="F7" s="623"/>
      <c r="G7" s="623"/>
      <c r="H7" s="623"/>
      <c r="I7" s="623"/>
      <c r="J7" s="623"/>
      <c r="K7" s="623"/>
      <c r="L7" s="623"/>
      <c r="M7" s="623"/>
      <c r="N7" s="623"/>
      <c r="O7" s="623"/>
      <c r="P7" s="623"/>
      <c r="Q7" s="624"/>
      <c r="R7" s="625">
        <v>9098</v>
      </c>
      <c r="S7" s="626"/>
      <c r="T7" s="626"/>
      <c r="U7" s="626"/>
      <c r="V7" s="626"/>
      <c r="W7" s="626"/>
      <c r="X7" s="626"/>
      <c r="Y7" s="627"/>
      <c r="Z7" s="628">
        <v>0</v>
      </c>
      <c r="AA7" s="628"/>
      <c r="AB7" s="628"/>
      <c r="AC7" s="628"/>
      <c r="AD7" s="629">
        <v>9098</v>
      </c>
      <c r="AE7" s="629"/>
      <c r="AF7" s="629"/>
      <c r="AG7" s="629"/>
      <c r="AH7" s="629"/>
      <c r="AI7" s="629"/>
      <c r="AJ7" s="629"/>
      <c r="AK7" s="629"/>
      <c r="AL7" s="630">
        <v>0.1</v>
      </c>
      <c r="AM7" s="631"/>
      <c r="AN7" s="631"/>
      <c r="AO7" s="632"/>
      <c r="AP7" s="622" t="s">
        <v>217</v>
      </c>
      <c r="AQ7" s="623"/>
      <c r="AR7" s="623"/>
      <c r="AS7" s="623"/>
      <c r="AT7" s="623"/>
      <c r="AU7" s="623"/>
      <c r="AV7" s="623"/>
      <c r="AW7" s="623"/>
      <c r="AX7" s="623"/>
      <c r="AY7" s="623"/>
      <c r="AZ7" s="623"/>
      <c r="BA7" s="623"/>
      <c r="BB7" s="623"/>
      <c r="BC7" s="623"/>
      <c r="BD7" s="623"/>
      <c r="BE7" s="623"/>
      <c r="BF7" s="624"/>
      <c r="BG7" s="625">
        <v>4341775</v>
      </c>
      <c r="BH7" s="626"/>
      <c r="BI7" s="626"/>
      <c r="BJ7" s="626"/>
      <c r="BK7" s="626"/>
      <c r="BL7" s="626"/>
      <c r="BM7" s="626"/>
      <c r="BN7" s="627"/>
      <c r="BO7" s="628">
        <v>48.2</v>
      </c>
      <c r="BP7" s="628"/>
      <c r="BQ7" s="628"/>
      <c r="BR7" s="628"/>
      <c r="BS7" s="629" t="s">
        <v>209</v>
      </c>
      <c r="BT7" s="629"/>
      <c r="BU7" s="629"/>
      <c r="BV7" s="629"/>
      <c r="BW7" s="629"/>
      <c r="BX7" s="629"/>
      <c r="BY7" s="629"/>
      <c r="BZ7" s="629"/>
      <c r="CA7" s="629"/>
      <c r="CB7" s="633"/>
      <c r="CD7" s="639" t="s">
        <v>218</v>
      </c>
      <c r="CE7" s="640"/>
      <c r="CF7" s="640"/>
      <c r="CG7" s="640"/>
      <c r="CH7" s="640"/>
      <c r="CI7" s="640"/>
      <c r="CJ7" s="640"/>
      <c r="CK7" s="640"/>
      <c r="CL7" s="640"/>
      <c r="CM7" s="640"/>
      <c r="CN7" s="640"/>
      <c r="CO7" s="640"/>
      <c r="CP7" s="640"/>
      <c r="CQ7" s="641"/>
      <c r="CR7" s="625">
        <v>5221446</v>
      </c>
      <c r="CS7" s="626"/>
      <c r="CT7" s="626"/>
      <c r="CU7" s="626"/>
      <c r="CV7" s="626"/>
      <c r="CW7" s="626"/>
      <c r="CX7" s="626"/>
      <c r="CY7" s="627"/>
      <c r="CZ7" s="628">
        <v>25.6</v>
      </c>
      <c r="DA7" s="628"/>
      <c r="DB7" s="628"/>
      <c r="DC7" s="628"/>
      <c r="DD7" s="634">
        <v>2174546</v>
      </c>
      <c r="DE7" s="626"/>
      <c r="DF7" s="626"/>
      <c r="DG7" s="626"/>
      <c r="DH7" s="626"/>
      <c r="DI7" s="626"/>
      <c r="DJ7" s="626"/>
      <c r="DK7" s="626"/>
      <c r="DL7" s="626"/>
      <c r="DM7" s="626"/>
      <c r="DN7" s="626"/>
      <c r="DO7" s="626"/>
      <c r="DP7" s="627"/>
      <c r="DQ7" s="634">
        <v>2537383</v>
      </c>
      <c r="DR7" s="626"/>
      <c r="DS7" s="626"/>
      <c r="DT7" s="626"/>
      <c r="DU7" s="626"/>
      <c r="DV7" s="626"/>
      <c r="DW7" s="626"/>
      <c r="DX7" s="626"/>
      <c r="DY7" s="626"/>
      <c r="DZ7" s="626"/>
      <c r="EA7" s="626"/>
      <c r="EB7" s="626"/>
      <c r="EC7" s="635"/>
    </row>
    <row r="8" spans="2:143" ht="11.25" customHeight="1" x14ac:dyDescent="0.15">
      <c r="B8" s="622" t="s">
        <v>219</v>
      </c>
      <c r="C8" s="623"/>
      <c r="D8" s="623"/>
      <c r="E8" s="623"/>
      <c r="F8" s="623"/>
      <c r="G8" s="623"/>
      <c r="H8" s="623"/>
      <c r="I8" s="623"/>
      <c r="J8" s="623"/>
      <c r="K8" s="623"/>
      <c r="L8" s="623"/>
      <c r="M8" s="623"/>
      <c r="N8" s="623"/>
      <c r="O8" s="623"/>
      <c r="P8" s="623"/>
      <c r="Q8" s="624"/>
      <c r="R8" s="625">
        <v>39903</v>
      </c>
      <c r="S8" s="626"/>
      <c r="T8" s="626"/>
      <c r="U8" s="626"/>
      <c r="V8" s="626"/>
      <c r="W8" s="626"/>
      <c r="X8" s="626"/>
      <c r="Y8" s="627"/>
      <c r="Z8" s="628">
        <v>0.2</v>
      </c>
      <c r="AA8" s="628"/>
      <c r="AB8" s="628"/>
      <c r="AC8" s="628"/>
      <c r="AD8" s="629">
        <v>39903</v>
      </c>
      <c r="AE8" s="629"/>
      <c r="AF8" s="629"/>
      <c r="AG8" s="629"/>
      <c r="AH8" s="629"/>
      <c r="AI8" s="629"/>
      <c r="AJ8" s="629"/>
      <c r="AK8" s="629"/>
      <c r="AL8" s="630">
        <v>0.4</v>
      </c>
      <c r="AM8" s="631"/>
      <c r="AN8" s="631"/>
      <c r="AO8" s="632"/>
      <c r="AP8" s="622" t="s">
        <v>220</v>
      </c>
      <c r="AQ8" s="623"/>
      <c r="AR8" s="623"/>
      <c r="AS8" s="623"/>
      <c r="AT8" s="623"/>
      <c r="AU8" s="623"/>
      <c r="AV8" s="623"/>
      <c r="AW8" s="623"/>
      <c r="AX8" s="623"/>
      <c r="AY8" s="623"/>
      <c r="AZ8" s="623"/>
      <c r="BA8" s="623"/>
      <c r="BB8" s="623"/>
      <c r="BC8" s="623"/>
      <c r="BD8" s="623"/>
      <c r="BE8" s="623"/>
      <c r="BF8" s="624"/>
      <c r="BG8" s="625">
        <v>108623</v>
      </c>
      <c r="BH8" s="626"/>
      <c r="BI8" s="626"/>
      <c r="BJ8" s="626"/>
      <c r="BK8" s="626"/>
      <c r="BL8" s="626"/>
      <c r="BM8" s="626"/>
      <c r="BN8" s="627"/>
      <c r="BO8" s="628">
        <v>1.2</v>
      </c>
      <c r="BP8" s="628"/>
      <c r="BQ8" s="628"/>
      <c r="BR8" s="628"/>
      <c r="BS8" s="634" t="s">
        <v>110</v>
      </c>
      <c r="BT8" s="626"/>
      <c r="BU8" s="626"/>
      <c r="BV8" s="626"/>
      <c r="BW8" s="626"/>
      <c r="BX8" s="626"/>
      <c r="BY8" s="626"/>
      <c r="BZ8" s="626"/>
      <c r="CA8" s="626"/>
      <c r="CB8" s="635"/>
      <c r="CD8" s="639" t="s">
        <v>221</v>
      </c>
      <c r="CE8" s="640"/>
      <c r="CF8" s="640"/>
      <c r="CG8" s="640"/>
      <c r="CH8" s="640"/>
      <c r="CI8" s="640"/>
      <c r="CJ8" s="640"/>
      <c r="CK8" s="640"/>
      <c r="CL8" s="640"/>
      <c r="CM8" s="640"/>
      <c r="CN8" s="640"/>
      <c r="CO8" s="640"/>
      <c r="CP8" s="640"/>
      <c r="CQ8" s="641"/>
      <c r="CR8" s="625">
        <v>6978010</v>
      </c>
      <c r="CS8" s="626"/>
      <c r="CT8" s="626"/>
      <c r="CU8" s="626"/>
      <c r="CV8" s="626"/>
      <c r="CW8" s="626"/>
      <c r="CX8" s="626"/>
      <c r="CY8" s="627"/>
      <c r="CZ8" s="628">
        <v>34.200000000000003</v>
      </c>
      <c r="DA8" s="628"/>
      <c r="DB8" s="628"/>
      <c r="DC8" s="628"/>
      <c r="DD8" s="634">
        <v>219365</v>
      </c>
      <c r="DE8" s="626"/>
      <c r="DF8" s="626"/>
      <c r="DG8" s="626"/>
      <c r="DH8" s="626"/>
      <c r="DI8" s="626"/>
      <c r="DJ8" s="626"/>
      <c r="DK8" s="626"/>
      <c r="DL8" s="626"/>
      <c r="DM8" s="626"/>
      <c r="DN8" s="626"/>
      <c r="DO8" s="626"/>
      <c r="DP8" s="627"/>
      <c r="DQ8" s="634">
        <v>3443218</v>
      </c>
      <c r="DR8" s="626"/>
      <c r="DS8" s="626"/>
      <c r="DT8" s="626"/>
      <c r="DU8" s="626"/>
      <c r="DV8" s="626"/>
      <c r="DW8" s="626"/>
      <c r="DX8" s="626"/>
      <c r="DY8" s="626"/>
      <c r="DZ8" s="626"/>
      <c r="EA8" s="626"/>
      <c r="EB8" s="626"/>
      <c r="EC8" s="635"/>
    </row>
    <row r="9" spans="2:143" ht="11.25" customHeight="1" x14ac:dyDescent="0.15">
      <c r="B9" s="622" t="s">
        <v>222</v>
      </c>
      <c r="C9" s="623"/>
      <c r="D9" s="623"/>
      <c r="E9" s="623"/>
      <c r="F9" s="623"/>
      <c r="G9" s="623"/>
      <c r="H9" s="623"/>
      <c r="I9" s="623"/>
      <c r="J9" s="623"/>
      <c r="K9" s="623"/>
      <c r="L9" s="623"/>
      <c r="M9" s="623"/>
      <c r="N9" s="623"/>
      <c r="O9" s="623"/>
      <c r="P9" s="623"/>
      <c r="Q9" s="624"/>
      <c r="R9" s="625">
        <v>29460</v>
      </c>
      <c r="S9" s="626"/>
      <c r="T9" s="626"/>
      <c r="U9" s="626"/>
      <c r="V9" s="626"/>
      <c r="W9" s="626"/>
      <c r="X9" s="626"/>
      <c r="Y9" s="627"/>
      <c r="Z9" s="628">
        <v>0.1</v>
      </c>
      <c r="AA9" s="628"/>
      <c r="AB9" s="628"/>
      <c r="AC9" s="628"/>
      <c r="AD9" s="629">
        <v>29460</v>
      </c>
      <c r="AE9" s="629"/>
      <c r="AF9" s="629"/>
      <c r="AG9" s="629"/>
      <c r="AH9" s="629"/>
      <c r="AI9" s="629"/>
      <c r="AJ9" s="629"/>
      <c r="AK9" s="629"/>
      <c r="AL9" s="630">
        <v>0.3</v>
      </c>
      <c r="AM9" s="631"/>
      <c r="AN9" s="631"/>
      <c r="AO9" s="632"/>
      <c r="AP9" s="622" t="s">
        <v>223</v>
      </c>
      <c r="AQ9" s="623"/>
      <c r="AR9" s="623"/>
      <c r="AS9" s="623"/>
      <c r="AT9" s="623"/>
      <c r="AU9" s="623"/>
      <c r="AV9" s="623"/>
      <c r="AW9" s="623"/>
      <c r="AX9" s="623"/>
      <c r="AY9" s="623"/>
      <c r="AZ9" s="623"/>
      <c r="BA9" s="623"/>
      <c r="BB9" s="623"/>
      <c r="BC9" s="623"/>
      <c r="BD9" s="623"/>
      <c r="BE9" s="623"/>
      <c r="BF9" s="624"/>
      <c r="BG9" s="625">
        <v>3804293</v>
      </c>
      <c r="BH9" s="626"/>
      <c r="BI9" s="626"/>
      <c r="BJ9" s="626"/>
      <c r="BK9" s="626"/>
      <c r="BL9" s="626"/>
      <c r="BM9" s="626"/>
      <c r="BN9" s="627"/>
      <c r="BO9" s="628">
        <v>42.2</v>
      </c>
      <c r="BP9" s="628"/>
      <c r="BQ9" s="628"/>
      <c r="BR9" s="628"/>
      <c r="BS9" s="634" t="s">
        <v>110</v>
      </c>
      <c r="BT9" s="626"/>
      <c r="BU9" s="626"/>
      <c r="BV9" s="626"/>
      <c r="BW9" s="626"/>
      <c r="BX9" s="626"/>
      <c r="BY9" s="626"/>
      <c r="BZ9" s="626"/>
      <c r="CA9" s="626"/>
      <c r="CB9" s="635"/>
      <c r="CD9" s="639" t="s">
        <v>224</v>
      </c>
      <c r="CE9" s="640"/>
      <c r="CF9" s="640"/>
      <c r="CG9" s="640"/>
      <c r="CH9" s="640"/>
      <c r="CI9" s="640"/>
      <c r="CJ9" s="640"/>
      <c r="CK9" s="640"/>
      <c r="CL9" s="640"/>
      <c r="CM9" s="640"/>
      <c r="CN9" s="640"/>
      <c r="CO9" s="640"/>
      <c r="CP9" s="640"/>
      <c r="CQ9" s="641"/>
      <c r="CR9" s="625">
        <v>1475198</v>
      </c>
      <c r="CS9" s="626"/>
      <c r="CT9" s="626"/>
      <c r="CU9" s="626"/>
      <c r="CV9" s="626"/>
      <c r="CW9" s="626"/>
      <c r="CX9" s="626"/>
      <c r="CY9" s="627"/>
      <c r="CZ9" s="628">
        <v>7.2</v>
      </c>
      <c r="DA9" s="628"/>
      <c r="DB9" s="628"/>
      <c r="DC9" s="628"/>
      <c r="DD9" s="634">
        <v>13931</v>
      </c>
      <c r="DE9" s="626"/>
      <c r="DF9" s="626"/>
      <c r="DG9" s="626"/>
      <c r="DH9" s="626"/>
      <c r="DI9" s="626"/>
      <c r="DJ9" s="626"/>
      <c r="DK9" s="626"/>
      <c r="DL9" s="626"/>
      <c r="DM9" s="626"/>
      <c r="DN9" s="626"/>
      <c r="DO9" s="626"/>
      <c r="DP9" s="627"/>
      <c r="DQ9" s="634">
        <v>1334520</v>
      </c>
      <c r="DR9" s="626"/>
      <c r="DS9" s="626"/>
      <c r="DT9" s="626"/>
      <c r="DU9" s="626"/>
      <c r="DV9" s="626"/>
      <c r="DW9" s="626"/>
      <c r="DX9" s="626"/>
      <c r="DY9" s="626"/>
      <c r="DZ9" s="626"/>
      <c r="EA9" s="626"/>
      <c r="EB9" s="626"/>
      <c r="EC9" s="635"/>
    </row>
    <row r="10" spans="2:143" ht="11.25" customHeight="1" x14ac:dyDescent="0.15">
      <c r="B10" s="622" t="s">
        <v>225</v>
      </c>
      <c r="C10" s="623"/>
      <c r="D10" s="623"/>
      <c r="E10" s="623"/>
      <c r="F10" s="623"/>
      <c r="G10" s="623"/>
      <c r="H10" s="623"/>
      <c r="I10" s="623"/>
      <c r="J10" s="623"/>
      <c r="K10" s="623"/>
      <c r="L10" s="623"/>
      <c r="M10" s="623"/>
      <c r="N10" s="623"/>
      <c r="O10" s="623"/>
      <c r="P10" s="623"/>
      <c r="Q10" s="624"/>
      <c r="R10" s="625">
        <v>906432</v>
      </c>
      <c r="S10" s="626"/>
      <c r="T10" s="626"/>
      <c r="U10" s="626"/>
      <c r="V10" s="626"/>
      <c r="W10" s="626"/>
      <c r="X10" s="626"/>
      <c r="Y10" s="627"/>
      <c r="Z10" s="628">
        <v>4.3</v>
      </c>
      <c r="AA10" s="628"/>
      <c r="AB10" s="628"/>
      <c r="AC10" s="628"/>
      <c r="AD10" s="629">
        <v>906432</v>
      </c>
      <c r="AE10" s="629"/>
      <c r="AF10" s="629"/>
      <c r="AG10" s="629"/>
      <c r="AH10" s="629"/>
      <c r="AI10" s="629"/>
      <c r="AJ10" s="629"/>
      <c r="AK10" s="629"/>
      <c r="AL10" s="630">
        <v>8.5</v>
      </c>
      <c r="AM10" s="631"/>
      <c r="AN10" s="631"/>
      <c r="AO10" s="632"/>
      <c r="AP10" s="622" t="s">
        <v>226</v>
      </c>
      <c r="AQ10" s="623"/>
      <c r="AR10" s="623"/>
      <c r="AS10" s="623"/>
      <c r="AT10" s="623"/>
      <c r="AU10" s="623"/>
      <c r="AV10" s="623"/>
      <c r="AW10" s="623"/>
      <c r="AX10" s="623"/>
      <c r="AY10" s="623"/>
      <c r="AZ10" s="623"/>
      <c r="BA10" s="623"/>
      <c r="BB10" s="623"/>
      <c r="BC10" s="623"/>
      <c r="BD10" s="623"/>
      <c r="BE10" s="623"/>
      <c r="BF10" s="624"/>
      <c r="BG10" s="625">
        <v>143578</v>
      </c>
      <c r="BH10" s="626"/>
      <c r="BI10" s="626"/>
      <c r="BJ10" s="626"/>
      <c r="BK10" s="626"/>
      <c r="BL10" s="626"/>
      <c r="BM10" s="626"/>
      <c r="BN10" s="627"/>
      <c r="BO10" s="628">
        <v>1.6</v>
      </c>
      <c r="BP10" s="628"/>
      <c r="BQ10" s="628"/>
      <c r="BR10" s="628"/>
      <c r="BS10" s="634" t="s">
        <v>110</v>
      </c>
      <c r="BT10" s="626"/>
      <c r="BU10" s="626"/>
      <c r="BV10" s="626"/>
      <c r="BW10" s="626"/>
      <c r="BX10" s="626"/>
      <c r="BY10" s="626"/>
      <c r="BZ10" s="626"/>
      <c r="CA10" s="626"/>
      <c r="CB10" s="635"/>
      <c r="CD10" s="639" t="s">
        <v>227</v>
      </c>
      <c r="CE10" s="640"/>
      <c r="CF10" s="640"/>
      <c r="CG10" s="640"/>
      <c r="CH10" s="640"/>
      <c r="CI10" s="640"/>
      <c r="CJ10" s="640"/>
      <c r="CK10" s="640"/>
      <c r="CL10" s="640"/>
      <c r="CM10" s="640"/>
      <c r="CN10" s="640"/>
      <c r="CO10" s="640"/>
      <c r="CP10" s="640"/>
      <c r="CQ10" s="641"/>
      <c r="CR10" s="625" t="s">
        <v>110</v>
      </c>
      <c r="CS10" s="626"/>
      <c r="CT10" s="626"/>
      <c r="CU10" s="626"/>
      <c r="CV10" s="626"/>
      <c r="CW10" s="626"/>
      <c r="CX10" s="626"/>
      <c r="CY10" s="627"/>
      <c r="CZ10" s="628" t="s">
        <v>110</v>
      </c>
      <c r="DA10" s="628"/>
      <c r="DB10" s="628"/>
      <c r="DC10" s="628"/>
      <c r="DD10" s="634" t="s">
        <v>110</v>
      </c>
      <c r="DE10" s="626"/>
      <c r="DF10" s="626"/>
      <c r="DG10" s="626"/>
      <c r="DH10" s="626"/>
      <c r="DI10" s="626"/>
      <c r="DJ10" s="626"/>
      <c r="DK10" s="626"/>
      <c r="DL10" s="626"/>
      <c r="DM10" s="626"/>
      <c r="DN10" s="626"/>
      <c r="DO10" s="626"/>
      <c r="DP10" s="627"/>
      <c r="DQ10" s="634" t="s">
        <v>110</v>
      </c>
      <c r="DR10" s="626"/>
      <c r="DS10" s="626"/>
      <c r="DT10" s="626"/>
      <c r="DU10" s="626"/>
      <c r="DV10" s="626"/>
      <c r="DW10" s="626"/>
      <c r="DX10" s="626"/>
      <c r="DY10" s="626"/>
      <c r="DZ10" s="626"/>
      <c r="EA10" s="626"/>
      <c r="EB10" s="626"/>
      <c r="EC10" s="635"/>
    </row>
    <row r="11" spans="2:143" ht="11.25" customHeight="1" x14ac:dyDescent="0.15">
      <c r="B11" s="622" t="s">
        <v>228</v>
      </c>
      <c r="C11" s="623"/>
      <c r="D11" s="623"/>
      <c r="E11" s="623"/>
      <c r="F11" s="623"/>
      <c r="G11" s="623"/>
      <c r="H11" s="623"/>
      <c r="I11" s="623"/>
      <c r="J11" s="623"/>
      <c r="K11" s="623"/>
      <c r="L11" s="623"/>
      <c r="M11" s="623"/>
      <c r="N11" s="623"/>
      <c r="O11" s="623"/>
      <c r="P11" s="623"/>
      <c r="Q11" s="624"/>
      <c r="R11" s="625">
        <v>26058</v>
      </c>
      <c r="S11" s="626"/>
      <c r="T11" s="626"/>
      <c r="U11" s="626"/>
      <c r="V11" s="626"/>
      <c r="W11" s="626"/>
      <c r="X11" s="626"/>
      <c r="Y11" s="627"/>
      <c r="Z11" s="628">
        <v>0.1</v>
      </c>
      <c r="AA11" s="628"/>
      <c r="AB11" s="628"/>
      <c r="AC11" s="628"/>
      <c r="AD11" s="629">
        <v>26058</v>
      </c>
      <c r="AE11" s="629"/>
      <c r="AF11" s="629"/>
      <c r="AG11" s="629"/>
      <c r="AH11" s="629"/>
      <c r="AI11" s="629"/>
      <c r="AJ11" s="629"/>
      <c r="AK11" s="629"/>
      <c r="AL11" s="630">
        <v>0.2</v>
      </c>
      <c r="AM11" s="631"/>
      <c r="AN11" s="631"/>
      <c r="AO11" s="632"/>
      <c r="AP11" s="622" t="s">
        <v>229</v>
      </c>
      <c r="AQ11" s="623"/>
      <c r="AR11" s="623"/>
      <c r="AS11" s="623"/>
      <c r="AT11" s="623"/>
      <c r="AU11" s="623"/>
      <c r="AV11" s="623"/>
      <c r="AW11" s="623"/>
      <c r="AX11" s="623"/>
      <c r="AY11" s="623"/>
      <c r="AZ11" s="623"/>
      <c r="BA11" s="623"/>
      <c r="BB11" s="623"/>
      <c r="BC11" s="623"/>
      <c r="BD11" s="623"/>
      <c r="BE11" s="623"/>
      <c r="BF11" s="624"/>
      <c r="BG11" s="625">
        <v>285281</v>
      </c>
      <c r="BH11" s="626"/>
      <c r="BI11" s="626"/>
      <c r="BJ11" s="626"/>
      <c r="BK11" s="626"/>
      <c r="BL11" s="626"/>
      <c r="BM11" s="626"/>
      <c r="BN11" s="627"/>
      <c r="BO11" s="628">
        <v>3.2</v>
      </c>
      <c r="BP11" s="628"/>
      <c r="BQ11" s="628"/>
      <c r="BR11" s="628"/>
      <c r="BS11" s="634" t="s">
        <v>110</v>
      </c>
      <c r="BT11" s="626"/>
      <c r="BU11" s="626"/>
      <c r="BV11" s="626"/>
      <c r="BW11" s="626"/>
      <c r="BX11" s="626"/>
      <c r="BY11" s="626"/>
      <c r="BZ11" s="626"/>
      <c r="CA11" s="626"/>
      <c r="CB11" s="635"/>
      <c r="CD11" s="639" t="s">
        <v>230</v>
      </c>
      <c r="CE11" s="640"/>
      <c r="CF11" s="640"/>
      <c r="CG11" s="640"/>
      <c r="CH11" s="640"/>
      <c r="CI11" s="640"/>
      <c r="CJ11" s="640"/>
      <c r="CK11" s="640"/>
      <c r="CL11" s="640"/>
      <c r="CM11" s="640"/>
      <c r="CN11" s="640"/>
      <c r="CO11" s="640"/>
      <c r="CP11" s="640"/>
      <c r="CQ11" s="641"/>
      <c r="CR11" s="625">
        <v>115652</v>
      </c>
      <c r="CS11" s="626"/>
      <c r="CT11" s="626"/>
      <c r="CU11" s="626"/>
      <c r="CV11" s="626"/>
      <c r="CW11" s="626"/>
      <c r="CX11" s="626"/>
      <c r="CY11" s="627"/>
      <c r="CZ11" s="628">
        <v>0.6</v>
      </c>
      <c r="DA11" s="628"/>
      <c r="DB11" s="628"/>
      <c r="DC11" s="628"/>
      <c r="DD11" s="634">
        <v>12076</v>
      </c>
      <c r="DE11" s="626"/>
      <c r="DF11" s="626"/>
      <c r="DG11" s="626"/>
      <c r="DH11" s="626"/>
      <c r="DI11" s="626"/>
      <c r="DJ11" s="626"/>
      <c r="DK11" s="626"/>
      <c r="DL11" s="626"/>
      <c r="DM11" s="626"/>
      <c r="DN11" s="626"/>
      <c r="DO11" s="626"/>
      <c r="DP11" s="627"/>
      <c r="DQ11" s="634">
        <v>103329</v>
      </c>
      <c r="DR11" s="626"/>
      <c r="DS11" s="626"/>
      <c r="DT11" s="626"/>
      <c r="DU11" s="626"/>
      <c r="DV11" s="626"/>
      <c r="DW11" s="626"/>
      <c r="DX11" s="626"/>
      <c r="DY11" s="626"/>
      <c r="DZ11" s="626"/>
      <c r="EA11" s="626"/>
      <c r="EB11" s="626"/>
      <c r="EC11" s="635"/>
    </row>
    <row r="12" spans="2:143" ht="11.25" customHeight="1" x14ac:dyDescent="0.15">
      <c r="B12" s="622" t="s">
        <v>231</v>
      </c>
      <c r="C12" s="623"/>
      <c r="D12" s="623"/>
      <c r="E12" s="623"/>
      <c r="F12" s="623"/>
      <c r="G12" s="623"/>
      <c r="H12" s="623"/>
      <c r="I12" s="623"/>
      <c r="J12" s="623"/>
      <c r="K12" s="623"/>
      <c r="L12" s="623"/>
      <c r="M12" s="623"/>
      <c r="N12" s="623"/>
      <c r="O12" s="623"/>
      <c r="P12" s="623"/>
      <c r="Q12" s="624"/>
      <c r="R12" s="625" t="s">
        <v>110</v>
      </c>
      <c r="S12" s="626"/>
      <c r="T12" s="626"/>
      <c r="U12" s="626"/>
      <c r="V12" s="626"/>
      <c r="W12" s="626"/>
      <c r="X12" s="626"/>
      <c r="Y12" s="627"/>
      <c r="Z12" s="628" t="s">
        <v>110</v>
      </c>
      <c r="AA12" s="628"/>
      <c r="AB12" s="628"/>
      <c r="AC12" s="628"/>
      <c r="AD12" s="629" t="s">
        <v>110</v>
      </c>
      <c r="AE12" s="629"/>
      <c r="AF12" s="629"/>
      <c r="AG12" s="629"/>
      <c r="AH12" s="629"/>
      <c r="AI12" s="629"/>
      <c r="AJ12" s="629"/>
      <c r="AK12" s="629"/>
      <c r="AL12" s="630" t="s">
        <v>110</v>
      </c>
      <c r="AM12" s="631"/>
      <c r="AN12" s="631"/>
      <c r="AO12" s="632"/>
      <c r="AP12" s="622" t="s">
        <v>232</v>
      </c>
      <c r="AQ12" s="623"/>
      <c r="AR12" s="623"/>
      <c r="AS12" s="623"/>
      <c r="AT12" s="623"/>
      <c r="AU12" s="623"/>
      <c r="AV12" s="623"/>
      <c r="AW12" s="623"/>
      <c r="AX12" s="623"/>
      <c r="AY12" s="623"/>
      <c r="AZ12" s="623"/>
      <c r="BA12" s="623"/>
      <c r="BB12" s="623"/>
      <c r="BC12" s="623"/>
      <c r="BD12" s="623"/>
      <c r="BE12" s="623"/>
      <c r="BF12" s="624"/>
      <c r="BG12" s="625">
        <v>3633370</v>
      </c>
      <c r="BH12" s="626"/>
      <c r="BI12" s="626"/>
      <c r="BJ12" s="626"/>
      <c r="BK12" s="626"/>
      <c r="BL12" s="626"/>
      <c r="BM12" s="626"/>
      <c r="BN12" s="627"/>
      <c r="BO12" s="628">
        <v>40.299999999999997</v>
      </c>
      <c r="BP12" s="628"/>
      <c r="BQ12" s="628"/>
      <c r="BR12" s="628"/>
      <c r="BS12" s="634" t="s">
        <v>110</v>
      </c>
      <c r="BT12" s="626"/>
      <c r="BU12" s="626"/>
      <c r="BV12" s="626"/>
      <c r="BW12" s="626"/>
      <c r="BX12" s="626"/>
      <c r="BY12" s="626"/>
      <c r="BZ12" s="626"/>
      <c r="CA12" s="626"/>
      <c r="CB12" s="635"/>
      <c r="CD12" s="639" t="s">
        <v>233</v>
      </c>
      <c r="CE12" s="640"/>
      <c r="CF12" s="640"/>
      <c r="CG12" s="640"/>
      <c r="CH12" s="640"/>
      <c r="CI12" s="640"/>
      <c r="CJ12" s="640"/>
      <c r="CK12" s="640"/>
      <c r="CL12" s="640"/>
      <c r="CM12" s="640"/>
      <c r="CN12" s="640"/>
      <c r="CO12" s="640"/>
      <c r="CP12" s="640"/>
      <c r="CQ12" s="641"/>
      <c r="CR12" s="625">
        <v>146341</v>
      </c>
      <c r="CS12" s="626"/>
      <c r="CT12" s="626"/>
      <c r="CU12" s="626"/>
      <c r="CV12" s="626"/>
      <c r="CW12" s="626"/>
      <c r="CX12" s="626"/>
      <c r="CY12" s="627"/>
      <c r="CZ12" s="628">
        <v>0.7</v>
      </c>
      <c r="DA12" s="628"/>
      <c r="DB12" s="628"/>
      <c r="DC12" s="628"/>
      <c r="DD12" s="634" t="s">
        <v>110</v>
      </c>
      <c r="DE12" s="626"/>
      <c r="DF12" s="626"/>
      <c r="DG12" s="626"/>
      <c r="DH12" s="626"/>
      <c r="DI12" s="626"/>
      <c r="DJ12" s="626"/>
      <c r="DK12" s="626"/>
      <c r="DL12" s="626"/>
      <c r="DM12" s="626"/>
      <c r="DN12" s="626"/>
      <c r="DO12" s="626"/>
      <c r="DP12" s="627"/>
      <c r="DQ12" s="634">
        <v>105810</v>
      </c>
      <c r="DR12" s="626"/>
      <c r="DS12" s="626"/>
      <c r="DT12" s="626"/>
      <c r="DU12" s="626"/>
      <c r="DV12" s="626"/>
      <c r="DW12" s="626"/>
      <c r="DX12" s="626"/>
      <c r="DY12" s="626"/>
      <c r="DZ12" s="626"/>
      <c r="EA12" s="626"/>
      <c r="EB12" s="626"/>
      <c r="EC12" s="635"/>
    </row>
    <row r="13" spans="2:143" ht="11.25" customHeight="1" x14ac:dyDescent="0.15">
      <c r="B13" s="622" t="s">
        <v>234</v>
      </c>
      <c r="C13" s="623"/>
      <c r="D13" s="623"/>
      <c r="E13" s="623"/>
      <c r="F13" s="623"/>
      <c r="G13" s="623"/>
      <c r="H13" s="623"/>
      <c r="I13" s="623"/>
      <c r="J13" s="623"/>
      <c r="K13" s="623"/>
      <c r="L13" s="623"/>
      <c r="M13" s="623"/>
      <c r="N13" s="623"/>
      <c r="O13" s="623"/>
      <c r="P13" s="623"/>
      <c r="Q13" s="624"/>
      <c r="R13" s="625">
        <v>38273</v>
      </c>
      <c r="S13" s="626"/>
      <c r="T13" s="626"/>
      <c r="U13" s="626"/>
      <c r="V13" s="626"/>
      <c r="W13" s="626"/>
      <c r="X13" s="626"/>
      <c r="Y13" s="627"/>
      <c r="Z13" s="628">
        <v>0.2</v>
      </c>
      <c r="AA13" s="628"/>
      <c r="AB13" s="628"/>
      <c r="AC13" s="628"/>
      <c r="AD13" s="629">
        <v>38273</v>
      </c>
      <c r="AE13" s="629"/>
      <c r="AF13" s="629"/>
      <c r="AG13" s="629"/>
      <c r="AH13" s="629"/>
      <c r="AI13" s="629"/>
      <c r="AJ13" s="629"/>
      <c r="AK13" s="629"/>
      <c r="AL13" s="630">
        <v>0.4</v>
      </c>
      <c r="AM13" s="631"/>
      <c r="AN13" s="631"/>
      <c r="AO13" s="632"/>
      <c r="AP13" s="622" t="s">
        <v>235</v>
      </c>
      <c r="AQ13" s="623"/>
      <c r="AR13" s="623"/>
      <c r="AS13" s="623"/>
      <c r="AT13" s="623"/>
      <c r="AU13" s="623"/>
      <c r="AV13" s="623"/>
      <c r="AW13" s="623"/>
      <c r="AX13" s="623"/>
      <c r="AY13" s="623"/>
      <c r="AZ13" s="623"/>
      <c r="BA13" s="623"/>
      <c r="BB13" s="623"/>
      <c r="BC13" s="623"/>
      <c r="BD13" s="623"/>
      <c r="BE13" s="623"/>
      <c r="BF13" s="624"/>
      <c r="BG13" s="625">
        <v>3614057</v>
      </c>
      <c r="BH13" s="626"/>
      <c r="BI13" s="626"/>
      <c r="BJ13" s="626"/>
      <c r="BK13" s="626"/>
      <c r="BL13" s="626"/>
      <c r="BM13" s="626"/>
      <c r="BN13" s="627"/>
      <c r="BO13" s="628">
        <v>40.1</v>
      </c>
      <c r="BP13" s="628"/>
      <c r="BQ13" s="628"/>
      <c r="BR13" s="628"/>
      <c r="BS13" s="634" t="s">
        <v>110</v>
      </c>
      <c r="BT13" s="626"/>
      <c r="BU13" s="626"/>
      <c r="BV13" s="626"/>
      <c r="BW13" s="626"/>
      <c r="BX13" s="626"/>
      <c r="BY13" s="626"/>
      <c r="BZ13" s="626"/>
      <c r="CA13" s="626"/>
      <c r="CB13" s="635"/>
      <c r="CD13" s="639" t="s">
        <v>236</v>
      </c>
      <c r="CE13" s="640"/>
      <c r="CF13" s="640"/>
      <c r="CG13" s="640"/>
      <c r="CH13" s="640"/>
      <c r="CI13" s="640"/>
      <c r="CJ13" s="640"/>
      <c r="CK13" s="640"/>
      <c r="CL13" s="640"/>
      <c r="CM13" s="640"/>
      <c r="CN13" s="640"/>
      <c r="CO13" s="640"/>
      <c r="CP13" s="640"/>
      <c r="CQ13" s="641"/>
      <c r="CR13" s="625">
        <v>1089761</v>
      </c>
      <c r="CS13" s="626"/>
      <c r="CT13" s="626"/>
      <c r="CU13" s="626"/>
      <c r="CV13" s="626"/>
      <c r="CW13" s="626"/>
      <c r="CX13" s="626"/>
      <c r="CY13" s="627"/>
      <c r="CZ13" s="628">
        <v>5.3</v>
      </c>
      <c r="DA13" s="628"/>
      <c r="DB13" s="628"/>
      <c r="DC13" s="628"/>
      <c r="DD13" s="634">
        <v>484076</v>
      </c>
      <c r="DE13" s="626"/>
      <c r="DF13" s="626"/>
      <c r="DG13" s="626"/>
      <c r="DH13" s="626"/>
      <c r="DI13" s="626"/>
      <c r="DJ13" s="626"/>
      <c r="DK13" s="626"/>
      <c r="DL13" s="626"/>
      <c r="DM13" s="626"/>
      <c r="DN13" s="626"/>
      <c r="DO13" s="626"/>
      <c r="DP13" s="627"/>
      <c r="DQ13" s="634">
        <v>765960</v>
      </c>
      <c r="DR13" s="626"/>
      <c r="DS13" s="626"/>
      <c r="DT13" s="626"/>
      <c r="DU13" s="626"/>
      <c r="DV13" s="626"/>
      <c r="DW13" s="626"/>
      <c r="DX13" s="626"/>
      <c r="DY13" s="626"/>
      <c r="DZ13" s="626"/>
      <c r="EA13" s="626"/>
      <c r="EB13" s="626"/>
      <c r="EC13" s="635"/>
    </row>
    <row r="14" spans="2:143" ht="11.25" customHeight="1" x14ac:dyDescent="0.15">
      <c r="B14" s="622" t="s">
        <v>237</v>
      </c>
      <c r="C14" s="623"/>
      <c r="D14" s="623"/>
      <c r="E14" s="623"/>
      <c r="F14" s="623"/>
      <c r="G14" s="623"/>
      <c r="H14" s="623"/>
      <c r="I14" s="623"/>
      <c r="J14" s="623"/>
      <c r="K14" s="623"/>
      <c r="L14" s="623"/>
      <c r="M14" s="623"/>
      <c r="N14" s="623"/>
      <c r="O14" s="623"/>
      <c r="P14" s="623"/>
      <c r="Q14" s="624"/>
      <c r="R14" s="625" t="s">
        <v>110</v>
      </c>
      <c r="S14" s="626"/>
      <c r="T14" s="626"/>
      <c r="U14" s="626"/>
      <c r="V14" s="626"/>
      <c r="W14" s="626"/>
      <c r="X14" s="626"/>
      <c r="Y14" s="627"/>
      <c r="Z14" s="628" t="s">
        <v>110</v>
      </c>
      <c r="AA14" s="628"/>
      <c r="AB14" s="628"/>
      <c r="AC14" s="628"/>
      <c r="AD14" s="629" t="s">
        <v>110</v>
      </c>
      <c r="AE14" s="629"/>
      <c r="AF14" s="629"/>
      <c r="AG14" s="629"/>
      <c r="AH14" s="629"/>
      <c r="AI14" s="629"/>
      <c r="AJ14" s="629"/>
      <c r="AK14" s="629"/>
      <c r="AL14" s="630" t="s">
        <v>110</v>
      </c>
      <c r="AM14" s="631"/>
      <c r="AN14" s="631"/>
      <c r="AO14" s="632"/>
      <c r="AP14" s="622" t="s">
        <v>238</v>
      </c>
      <c r="AQ14" s="623"/>
      <c r="AR14" s="623"/>
      <c r="AS14" s="623"/>
      <c r="AT14" s="623"/>
      <c r="AU14" s="623"/>
      <c r="AV14" s="623"/>
      <c r="AW14" s="623"/>
      <c r="AX14" s="623"/>
      <c r="AY14" s="623"/>
      <c r="AZ14" s="623"/>
      <c r="BA14" s="623"/>
      <c r="BB14" s="623"/>
      <c r="BC14" s="623"/>
      <c r="BD14" s="623"/>
      <c r="BE14" s="623"/>
      <c r="BF14" s="624"/>
      <c r="BG14" s="625">
        <v>87470</v>
      </c>
      <c r="BH14" s="626"/>
      <c r="BI14" s="626"/>
      <c r="BJ14" s="626"/>
      <c r="BK14" s="626"/>
      <c r="BL14" s="626"/>
      <c r="BM14" s="626"/>
      <c r="BN14" s="627"/>
      <c r="BO14" s="628">
        <v>1</v>
      </c>
      <c r="BP14" s="628"/>
      <c r="BQ14" s="628"/>
      <c r="BR14" s="628"/>
      <c r="BS14" s="634" t="s">
        <v>110</v>
      </c>
      <c r="BT14" s="626"/>
      <c r="BU14" s="626"/>
      <c r="BV14" s="626"/>
      <c r="BW14" s="626"/>
      <c r="BX14" s="626"/>
      <c r="BY14" s="626"/>
      <c r="BZ14" s="626"/>
      <c r="CA14" s="626"/>
      <c r="CB14" s="635"/>
      <c r="CD14" s="639" t="s">
        <v>239</v>
      </c>
      <c r="CE14" s="640"/>
      <c r="CF14" s="640"/>
      <c r="CG14" s="640"/>
      <c r="CH14" s="640"/>
      <c r="CI14" s="640"/>
      <c r="CJ14" s="640"/>
      <c r="CK14" s="640"/>
      <c r="CL14" s="640"/>
      <c r="CM14" s="640"/>
      <c r="CN14" s="640"/>
      <c r="CO14" s="640"/>
      <c r="CP14" s="640"/>
      <c r="CQ14" s="641"/>
      <c r="CR14" s="625">
        <v>1154946</v>
      </c>
      <c r="CS14" s="626"/>
      <c r="CT14" s="626"/>
      <c r="CU14" s="626"/>
      <c r="CV14" s="626"/>
      <c r="CW14" s="626"/>
      <c r="CX14" s="626"/>
      <c r="CY14" s="627"/>
      <c r="CZ14" s="628">
        <v>5.7</v>
      </c>
      <c r="DA14" s="628"/>
      <c r="DB14" s="628"/>
      <c r="DC14" s="628"/>
      <c r="DD14" s="634">
        <v>21634</v>
      </c>
      <c r="DE14" s="626"/>
      <c r="DF14" s="626"/>
      <c r="DG14" s="626"/>
      <c r="DH14" s="626"/>
      <c r="DI14" s="626"/>
      <c r="DJ14" s="626"/>
      <c r="DK14" s="626"/>
      <c r="DL14" s="626"/>
      <c r="DM14" s="626"/>
      <c r="DN14" s="626"/>
      <c r="DO14" s="626"/>
      <c r="DP14" s="627"/>
      <c r="DQ14" s="634">
        <v>1151107</v>
      </c>
      <c r="DR14" s="626"/>
      <c r="DS14" s="626"/>
      <c r="DT14" s="626"/>
      <c r="DU14" s="626"/>
      <c r="DV14" s="626"/>
      <c r="DW14" s="626"/>
      <c r="DX14" s="626"/>
      <c r="DY14" s="626"/>
      <c r="DZ14" s="626"/>
      <c r="EA14" s="626"/>
      <c r="EB14" s="626"/>
      <c r="EC14" s="635"/>
    </row>
    <row r="15" spans="2:143" ht="11.25" customHeight="1" x14ac:dyDescent="0.15">
      <c r="B15" s="622" t="s">
        <v>240</v>
      </c>
      <c r="C15" s="623"/>
      <c r="D15" s="623"/>
      <c r="E15" s="623"/>
      <c r="F15" s="623"/>
      <c r="G15" s="623"/>
      <c r="H15" s="623"/>
      <c r="I15" s="623"/>
      <c r="J15" s="623"/>
      <c r="K15" s="623"/>
      <c r="L15" s="623"/>
      <c r="M15" s="623"/>
      <c r="N15" s="623"/>
      <c r="O15" s="623"/>
      <c r="P15" s="623"/>
      <c r="Q15" s="624"/>
      <c r="R15" s="625">
        <v>57563</v>
      </c>
      <c r="S15" s="626"/>
      <c r="T15" s="626"/>
      <c r="U15" s="626"/>
      <c r="V15" s="626"/>
      <c r="W15" s="626"/>
      <c r="X15" s="626"/>
      <c r="Y15" s="627"/>
      <c r="Z15" s="628">
        <v>0.3</v>
      </c>
      <c r="AA15" s="628"/>
      <c r="AB15" s="628"/>
      <c r="AC15" s="628"/>
      <c r="AD15" s="629">
        <v>57563</v>
      </c>
      <c r="AE15" s="629"/>
      <c r="AF15" s="629"/>
      <c r="AG15" s="629"/>
      <c r="AH15" s="629"/>
      <c r="AI15" s="629"/>
      <c r="AJ15" s="629"/>
      <c r="AK15" s="629"/>
      <c r="AL15" s="630">
        <v>0.5</v>
      </c>
      <c r="AM15" s="631"/>
      <c r="AN15" s="631"/>
      <c r="AO15" s="632"/>
      <c r="AP15" s="622" t="s">
        <v>241</v>
      </c>
      <c r="AQ15" s="623"/>
      <c r="AR15" s="623"/>
      <c r="AS15" s="623"/>
      <c r="AT15" s="623"/>
      <c r="AU15" s="623"/>
      <c r="AV15" s="623"/>
      <c r="AW15" s="623"/>
      <c r="AX15" s="623"/>
      <c r="AY15" s="623"/>
      <c r="AZ15" s="623"/>
      <c r="BA15" s="623"/>
      <c r="BB15" s="623"/>
      <c r="BC15" s="623"/>
      <c r="BD15" s="623"/>
      <c r="BE15" s="623"/>
      <c r="BF15" s="624"/>
      <c r="BG15" s="625">
        <v>389974</v>
      </c>
      <c r="BH15" s="626"/>
      <c r="BI15" s="626"/>
      <c r="BJ15" s="626"/>
      <c r="BK15" s="626"/>
      <c r="BL15" s="626"/>
      <c r="BM15" s="626"/>
      <c r="BN15" s="627"/>
      <c r="BO15" s="628">
        <v>4.3</v>
      </c>
      <c r="BP15" s="628"/>
      <c r="BQ15" s="628"/>
      <c r="BR15" s="628"/>
      <c r="BS15" s="634" t="s">
        <v>110</v>
      </c>
      <c r="BT15" s="626"/>
      <c r="BU15" s="626"/>
      <c r="BV15" s="626"/>
      <c r="BW15" s="626"/>
      <c r="BX15" s="626"/>
      <c r="BY15" s="626"/>
      <c r="BZ15" s="626"/>
      <c r="CA15" s="626"/>
      <c r="CB15" s="635"/>
      <c r="CD15" s="639" t="s">
        <v>242</v>
      </c>
      <c r="CE15" s="640"/>
      <c r="CF15" s="640"/>
      <c r="CG15" s="640"/>
      <c r="CH15" s="640"/>
      <c r="CI15" s="640"/>
      <c r="CJ15" s="640"/>
      <c r="CK15" s="640"/>
      <c r="CL15" s="640"/>
      <c r="CM15" s="640"/>
      <c r="CN15" s="640"/>
      <c r="CO15" s="640"/>
      <c r="CP15" s="640"/>
      <c r="CQ15" s="641"/>
      <c r="CR15" s="625">
        <v>2417192</v>
      </c>
      <c r="CS15" s="626"/>
      <c r="CT15" s="626"/>
      <c r="CU15" s="626"/>
      <c r="CV15" s="626"/>
      <c r="CW15" s="626"/>
      <c r="CX15" s="626"/>
      <c r="CY15" s="627"/>
      <c r="CZ15" s="628">
        <v>11.8</v>
      </c>
      <c r="DA15" s="628"/>
      <c r="DB15" s="628"/>
      <c r="DC15" s="628"/>
      <c r="DD15" s="634">
        <v>291719</v>
      </c>
      <c r="DE15" s="626"/>
      <c r="DF15" s="626"/>
      <c r="DG15" s="626"/>
      <c r="DH15" s="626"/>
      <c r="DI15" s="626"/>
      <c r="DJ15" s="626"/>
      <c r="DK15" s="626"/>
      <c r="DL15" s="626"/>
      <c r="DM15" s="626"/>
      <c r="DN15" s="626"/>
      <c r="DO15" s="626"/>
      <c r="DP15" s="627"/>
      <c r="DQ15" s="634">
        <v>1994328</v>
      </c>
      <c r="DR15" s="626"/>
      <c r="DS15" s="626"/>
      <c r="DT15" s="626"/>
      <c r="DU15" s="626"/>
      <c r="DV15" s="626"/>
      <c r="DW15" s="626"/>
      <c r="DX15" s="626"/>
      <c r="DY15" s="626"/>
      <c r="DZ15" s="626"/>
      <c r="EA15" s="626"/>
      <c r="EB15" s="626"/>
      <c r="EC15" s="635"/>
    </row>
    <row r="16" spans="2:143" ht="11.25" customHeight="1" x14ac:dyDescent="0.15">
      <c r="B16" s="622" t="s">
        <v>243</v>
      </c>
      <c r="C16" s="623"/>
      <c r="D16" s="623"/>
      <c r="E16" s="623"/>
      <c r="F16" s="623"/>
      <c r="G16" s="623"/>
      <c r="H16" s="623"/>
      <c r="I16" s="623"/>
      <c r="J16" s="623"/>
      <c r="K16" s="623"/>
      <c r="L16" s="623"/>
      <c r="M16" s="623"/>
      <c r="N16" s="623"/>
      <c r="O16" s="623"/>
      <c r="P16" s="623"/>
      <c r="Q16" s="624"/>
      <c r="R16" s="625">
        <v>970273</v>
      </c>
      <c r="S16" s="626"/>
      <c r="T16" s="626"/>
      <c r="U16" s="626"/>
      <c r="V16" s="626"/>
      <c r="W16" s="626"/>
      <c r="X16" s="626"/>
      <c r="Y16" s="627"/>
      <c r="Z16" s="628">
        <v>4.5999999999999996</v>
      </c>
      <c r="AA16" s="628"/>
      <c r="AB16" s="628"/>
      <c r="AC16" s="628"/>
      <c r="AD16" s="629">
        <v>852702</v>
      </c>
      <c r="AE16" s="629"/>
      <c r="AF16" s="629"/>
      <c r="AG16" s="629"/>
      <c r="AH16" s="629"/>
      <c r="AI16" s="629"/>
      <c r="AJ16" s="629"/>
      <c r="AK16" s="629"/>
      <c r="AL16" s="630">
        <v>8</v>
      </c>
      <c r="AM16" s="631"/>
      <c r="AN16" s="631"/>
      <c r="AO16" s="632"/>
      <c r="AP16" s="622" t="s">
        <v>244</v>
      </c>
      <c r="AQ16" s="623"/>
      <c r="AR16" s="623"/>
      <c r="AS16" s="623"/>
      <c r="AT16" s="623"/>
      <c r="AU16" s="623"/>
      <c r="AV16" s="623"/>
      <c r="AW16" s="623"/>
      <c r="AX16" s="623"/>
      <c r="AY16" s="623"/>
      <c r="AZ16" s="623"/>
      <c r="BA16" s="623"/>
      <c r="BB16" s="623"/>
      <c r="BC16" s="623"/>
      <c r="BD16" s="623"/>
      <c r="BE16" s="623"/>
      <c r="BF16" s="624"/>
      <c r="BG16" s="625" t="s">
        <v>110</v>
      </c>
      <c r="BH16" s="626"/>
      <c r="BI16" s="626"/>
      <c r="BJ16" s="626"/>
      <c r="BK16" s="626"/>
      <c r="BL16" s="626"/>
      <c r="BM16" s="626"/>
      <c r="BN16" s="627"/>
      <c r="BO16" s="628" t="s">
        <v>110</v>
      </c>
      <c r="BP16" s="628"/>
      <c r="BQ16" s="628"/>
      <c r="BR16" s="628"/>
      <c r="BS16" s="634" t="s">
        <v>110</v>
      </c>
      <c r="BT16" s="626"/>
      <c r="BU16" s="626"/>
      <c r="BV16" s="626"/>
      <c r="BW16" s="626"/>
      <c r="BX16" s="626"/>
      <c r="BY16" s="626"/>
      <c r="BZ16" s="626"/>
      <c r="CA16" s="626"/>
      <c r="CB16" s="635"/>
      <c r="CD16" s="639" t="s">
        <v>245</v>
      </c>
      <c r="CE16" s="640"/>
      <c r="CF16" s="640"/>
      <c r="CG16" s="640"/>
      <c r="CH16" s="640"/>
      <c r="CI16" s="640"/>
      <c r="CJ16" s="640"/>
      <c r="CK16" s="640"/>
      <c r="CL16" s="640"/>
      <c r="CM16" s="640"/>
      <c r="CN16" s="640"/>
      <c r="CO16" s="640"/>
      <c r="CP16" s="640"/>
      <c r="CQ16" s="641"/>
      <c r="CR16" s="625">
        <v>3456</v>
      </c>
      <c r="CS16" s="626"/>
      <c r="CT16" s="626"/>
      <c r="CU16" s="626"/>
      <c r="CV16" s="626"/>
      <c r="CW16" s="626"/>
      <c r="CX16" s="626"/>
      <c r="CY16" s="627"/>
      <c r="CZ16" s="628">
        <v>0</v>
      </c>
      <c r="DA16" s="628"/>
      <c r="DB16" s="628"/>
      <c r="DC16" s="628"/>
      <c r="DD16" s="634" t="s">
        <v>110</v>
      </c>
      <c r="DE16" s="626"/>
      <c r="DF16" s="626"/>
      <c r="DG16" s="626"/>
      <c r="DH16" s="626"/>
      <c r="DI16" s="626"/>
      <c r="DJ16" s="626"/>
      <c r="DK16" s="626"/>
      <c r="DL16" s="626"/>
      <c r="DM16" s="626"/>
      <c r="DN16" s="626"/>
      <c r="DO16" s="626"/>
      <c r="DP16" s="627"/>
      <c r="DQ16" s="634">
        <v>3456</v>
      </c>
      <c r="DR16" s="626"/>
      <c r="DS16" s="626"/>
      <c r="DT16" s="626"/>
      <c r="DU16" s="626"/>
      <c r="DV16" s="626"/>
      <c r="DW16" s="626"/>
      <c r="DX16" s="626"/>
      <c r="DY16" s="626"/>
      <c r="DZ16" s="626"/>
      <c r="EA16" s="626"/>
      <c r="EB16" s="626"/>
      <c r="EC16" s="635"/>
    </row>
    <row r="17" spans="2:133" ht="11.25" customHeight="1" x14ac:dyDescent="0.15">
      <c r="B17" s="622" t="s">
        <v>246</v>
      </c>
      <c r="C17" s="623"/>
      <c r="D17" s="623"/>
      <c r="E17" s="623"/>
      <c r="F17" s="623"/>
      <c r="G17" s="623"/>
      <c r="H17" s="623"/>
      <c r="I17" s="623"/>
      <c r="J17" s="623"/>
      <c r="K17" s="623"/>
      <c r="L17" s="623"/>
      <c r="M17" s="623"/>
      <c r="N17" s="623"/>
      <c r="O17" s="623"/>
      <c r="P17" s="623"/>
      <c r="Q17" s="624"/>
      <c r="R17" s="625">
        <v>852702</v>
      </c>
      <c r="S17" s="626"/>
      <c r="T17" s="626"/>
      <c r="U17" s="626"/>
      <c r="V17" s="626"/>
      <c r="W17" s="626"/>
      <c r="X17" s="626"/>
      <c r="Y17" s="627"/>
      <c r="Z17" s="628">
        <v>4</v>
      </c>
      <c r="AA17" s="628"/>
      <c r="AB17" s="628"/>
      <c r="AC17" s="628"/>
      <c r="AD17" s="629">
        <v>852702</v>
      </c>
      <c r="AE17" s="629"/>
      <c r="AF17" s="629"/>
      <c r="AG17" s="629"/>
      <c r="AH17" s="629"/>
      <c r="AI17" s="629"/>
      <c r="AJ17" s="629"/>
      <c r="AK17" s="629"/>
      <c r="AL17" s="630">
        <v>8</v>
      </c>
      <c r="AM17" s="631"/>
      <c r="AN17" s="631"/>
      <c r="AO17" s="632"/>
      <c r="AP17" s="622" t="s">
        <v>247</v>
      </c>
      <c r="AQ17" s="623"/>
      <c r="AR17" s="623"/>
      <c r="AS17" s="623"/>
      <c r="AT17" s="623"/>
      <c r="AU17" s="623"/>
      <c r="AV17" s="623"/>
      <c r="AW17" s="623"/>
      <c r="AX17" s="623"/>
      <c r="AY17" s="623"/>
      <c r="AZ17" s="623"/>
      <c r="BA17" s="623"/>
      <c r="BB17" s="623"/>
      <c r="BC17" s="623"/>
      <c r="BD17" s="623"/>
      <c r="BE17" s="623"/>
      <c r="BF17" s="624"/>
      <c r="BG17" s="625" t="s">
        <v>110</v>
      </c>
      <c r="BH17" s="626"/>
      <c r="BI17" s="626"/>
      <c r="BJ17" s="626"/>
      <c r="BK17" s="626"/>
      <c r="BL17" s="626"/>
      <c r="BM17" s="626"/>
      <c r="BN17" s="627"/>
      <c r="BO17" s="628" t="s">
        <v>110</v>
      </c>
      <c r="BP17" s="628"/>
      <c r="BQ17" s="628"/>
      <c r="BR17" s="628"/>
      <c r="BS17" s="634" t="s">
        <v>110</v>
      </c>
      <c r="BT17" s="626"/>
      <c r="BU17" s="626"/>
      <c r="BV17" s="626"/>
      <c r="BW17" s="626"/>
      <c r="BX17" s="626"/>
      <c r="BY17" s="626"/>
      <c r="BZ17" s="626"/>
      <c r="CA17" s="626"/>
      <c r="CB17" s="635"/>
      <c r="CD17" s="639" t="s">
        <v>248</v>
      </c>
      <c r="CE17" s="640"/>
      <c r="CF17" s="640"/>
      <c r="CG17" s="640"/>
      <c r="CH17" s="640"/>
      <c r="CI17" s="640"/>
      <c r="CJ17" s="640"/>
      <c r="CK17" s="640"/>
      <c r="CL17" s="640"/>
      <c r="CM17" s="640"/>
      <c r="CN17" s="640"/>
      <c r="CO17" s="640"/>
      <c r="CP17" s="640"/>
      <c r="CQ17" s="641"/>
      <c r="CR17" s="625">
        <v>1414007</v>
      </c>
      <c r="CS17" s="626"/>
      <c r="CT17" s="626"/>
      <c r="CU17" s="626"/>
      <c r="CV17" s="626"/>
      <c r="CW17" s="626"/>
      <c r="CX17" s="626"/>
      <c r="CY17" s="627"/>
      <c r="CZ17" s="628">
        <v>6.9</v>
      </c>
      <c r="DA17" s="628"/>
      <c r="DB17" s="628"/>
      <c r="DC17" s="628"/>
      <c r="DD17" s="634" t="s">
        <v>110</v>
      </c>
      <c r="DE17" s="626"/>
      <c r="DF17" s="626"/>
      <c r="DG17" s="626"/>
      <c r="DH17" s="626"/>
      <c r="DI17" s="626"/>
      <c r="DJ17" s="626"/>
      <c r="DK17" s="626"/>
      <c r="DL17" s="626"/>
      <c r="DM17" s="626"/>
      <c r="DN17" s="626"/>
      <c r="DO17" s="626"/>
      <c r="DP17" s="627"/>
      <c r="DQ17" s="634">
        <v>1414007</v>
      </c>
      <c r="DR17" s="626"/>
      <c r="DS17" s="626"/>
      <c r="DT17" s="626"/>
      <c r="DU17" s="626"/>
      <c r="DV17" s="626"/>
      <c r="DW17" s="626"/>
      <c r="DX17" s="626"/>
      <c r="DY17" s="626"/>
      <c r="DZ17" s="626"/>
      <c r="EA17" s="626"/>
      <c r="EB17" s="626"/>
      <c r="EC17" s="635"/>
    </row>
    <row r="18" spans="2:133" ht="11.25" customHeight="1" x14ac:dyDescent="0.15">
      <c r="B18" s="622" t="s">
        <v>249</v>
      </c>
      <c r="C18" s="623"/>
      <c r="D18" s="623"/>
      <c r="E18" s="623"/>
      <c r="F18" s="623"/>
      <c r="G18" s="623"/>
      <c r="H18" s="623"/>
      <c r="I18" s="623"/>
      <c r="J18" s="623"/>
      <c r="K18" s="623"/>
      <c r="L18" s="623"/>
      <c r="M18" s="623"/>
      <c r="N18" s="623"/>
      <c r="O18" s="623"/>
      <c r="P18" s="623"/>
      <c r="Q18" s="624"/>
      <c r="R18" s="625">
        <v>117487</v>
      </c>
      <c r="S18" s="626"/>
      <c r="T18" s="626"/>
      <c r="U18" s="626"/>
      <c r="V18" s="626"/>
      <c r="W18" s="626"/>
      <c r="X18" s="626"/>
      <c r="Y18" s="627"/>
      <c r="Z18" s="628">
        <v>0.6</v>
      </c>
      <c r="AA18" s="628"/>
      <c r="AB18" s="628"/>
      <c r="AC18" s="628"/>
      <c r="AD18" s="629" t="s">
        <v>110</v>
      </c>
      <c r="AE18" s="629"/>
      <c r="AF18" s="629"/>
      <c r="AG18" s="629"/>
      <c r="AH18" s="629"/>
      <c r="AI18" s="629"/>
      <c r="AJ18" s="629"/>
      <c r="AK18" s="629"/>
      <c r="AL18" s="630" t="s">
        <v>110</v>
      </c>
      <c r="AM18" s="631"/>
      <c r="AN18" s="631"/>
      <c r="AO18" s="632"/>
      <c r="AP18" s="622" t="s">
        <v>250</v>
      </c>
      <c r="AQ18" s="623"/>
      <c r="AR18" s="623"/>
      <c r="AS18" s="623"/>
      <c r="AT18" s="623"/>
      <c r="AU18" s="623"/>
      <c r="AV18" s="623"/>
      <c r="AW18" s="623"/>
      <c r="AX18" s="623"/>
      <c r="AY18" s="623"/>
      <c r="AZ18" s="623"/>
      <c r="BA18" s="623"/>
      <c r="BB18" s="623"/>
      <c r="BC18" s="623"/>
      <c r="BD18" s="623"/>
      <c r="BE18" s="623"/>
      <c r="BF18" s="624"/>
      <c r="BG18" s="625" t="s">
        <v>110</v>
      </c>
      <c r="BH18" s="626"/>
      <c r="BI18" s="626"/>
      <c r="BJ18" s="626"/>
      <c r="BK18" s="626"/>
      <c r="BL18" s="626"/>
      <c r="BM18" s="626"/>
      <c r="BN18" s="627"/>
      <c r="BO18" s="628" t="s">
        <v>110</v>
      </c>
      <c r="BP18" s="628"/>
      <c r="BQ18" s="628"/>
      <c r="BR18" s="628"/>
      <c r="BS18" s="634" t="s">
        <v>110</v>
      </c>
      <c r="BT18" s="626"/>
      <c r="BU18" s="626"/>
      <c r="BV18" s="626"/>
      <c r="BW18" s="626"/>
      <c r="BX18" s="626"/>
      <c r="BY18" s="626"/>
      <c r="BZ18" s="626"/>
      <c r="CA18" s="626"/>
      <c r="CB18" s="635"/>
      <c r="CD18" s="639" t="s">
        <v>251</v>
      </c>
      <c r="CE18" s="640"/>
      <c r="CF18" s="640"/>
      <c r="CG18" s="640"/>
      <c r="CH18" s="640"/>
      <c r="CI18" s="640"/>
      <c r="CJ18" s="640"/>
      <c r="CK18" s="640"/>
      <c r="CL18" s="640"/>
      <c r="CM18" s="640"/>
      <c r="CN18" s="640"/>
      <c r="CO18" s="640"/>
      <c r="CP18" s="640"/>
      <c r="CQ18" s="641"/>
      <c r="CR18" s="625">
        <v>210000</v>
      </c>
      <c r="CS18" s="626"/>
      <c r="CT18" s="626"/>
      <c r="CU18" s="626"/>
      <c r="CV18" s="626"/>
      <c r="CW18" s="626"/>
      <c r="CX18" s="626"/>
      <c r="CY18" s="627"/>
      <c r="CZ18" s="628">
        <v>1</v>
      </c>
      <c r="DA18" s="628"/>
      <c r="DB18" s="628"/>
      <c r="DC18" s="628"/>
      <c r="DD18" s="634">
        <v>210000</v>
      </c>
      <c r="DE18" s="626"/>
      <c r="DF18" s="626"/>
      <c r="DG18" s="626"/>
      <c r="DH18" s="626"/>
      <c r="DI18" s="626"/>
      <c r="DJ18" s="626"/>
      <c r="DK18" s="626"/>
      <c r="DL18" s="626"/>
      <c r="DM18" s="626"/>
      <c r="DN18" s="626"/>
      <c r="DO18" s="626"/>
      <c r="DP18" s="627"/>
      <c r="DQ18" s="634">
        <v>210000</v>
      </c>
      <c r="DR18" s="626"/>
      <c r="DS18" s="626"/>
      <c r="DT18" s="626"/>
      <c r="DU18" s="626"/>
      <c r="DV18" s="626"/>
      <c r="DW18" s="626"/>
      <c r="DX18" s="626"/>
      <c r="DY18" s="626"/>
      <c r="DZ18" s="626"/>
      <c r="EA18" s="626"/>
      <c r="EB18" s="626"/>
      <c r="EC18" s="635"/>
    </row>
    <row r="19" spans="2:133" ht="11.25" customHeight="1" x14ac:dyDescent="0.15">
      <c r="B19" s="622" t="s">
        <v>252</v>
      </c>
      <c r="C19" s="623"/>
      <c r="D19" s="623"/>
      <c r="E19" s="623"/>
      <c r="F19" s="623"/>
      <c r="G19" s="623"/>
      <c r="H19" s="623"/>
      <c r="I19" s="623"/>
      <c r="J19" s="623"/>
      <c r="K19" s="623"/>
      <c r="L19" s="623"/>
      <c r="M19" s="623"/>
      <c r="N19" s="623"/>
      <c r="O19" s="623"/>
      <c r="P19" s="623"/>
      <c r="Q19" s="624"/>
      <c r="R19" s="625">
        <v>84</v>
      </c>
      <c r="S19" s="626"/>
      <c r="T19" s="626"/>
      <c r="U19" s="626"/>
      <c r="V19" s="626"/>
      <c r="W19" s="626"/>
      <c r="X19" s="626"/>
      <c r="Y19" s="627"/>
      <c r="Z19" s="628">
        <v>0</v>
      </c>
      <c r="AA19" s="628"/>
      <c r="AB19" s="628"/>
      <c r="AC19" s="628"/>
      <c r="AD19" s="629" t="s">
        <v>110</v>
      </c>
      <c r="AE19" s="629"/>
      <c r="AF19" s="629"/>
      <c r="AG19" s="629"/>
      <c r="AH19" s="629"/>
      <c r="AI19" s="629"/>
      <c r="AJ19" s="629"/>
      <c r="AK19" s="629"/>
      <c r="AL19" s="630" t="s">
        <v>110</v>
      </c>
      <c r="AM19" s="631"/>
      <c r="AN19" s="631"/>
      <c r="AO19" s="632"/>
      <c r="AP19" s="622" t="s">
        <v>253</v>
      </c>
      <c r="AQ19" s="623"/>
      <c r="AR19" s="623"/>
      <c r="AS19" s="623"/>
      <c r="AT19" s="623"/>
      <c r="AU19" s="623"/>
      <c r="AV19" s="623"/>
      <c r="AW19" s="623"/>
      <c r="AX19" s="623"/>
      <c r="AY19" s="623"/>
      <c r="AZ19" s="623"/>
      <c r="BA19" s="623"/>
      <c r="BB19" s="623"/>
      <c r="BC19" s="623"/>
      <c r="BD19" s="623"/>
      <c r="BE19" s="623"/>
      <c r="BF19" s="624"/>
      <c r="BG19" s="625">
        <v>557638</v>
      </c>
      <c r="BH19" s="626"/>
      <c r="BI19" s="626"/>
      <c r="BJ19" s="626"/>
      <c r="BK19" s="626"/>
      <c r="BL19" s="626"/>
      <c r="BM19" s="626"/>
      <c r="BN19" s="627"/>
      <c r="BO19" s="628">
        <v>6.2</v>
      </c>
      <c r="BP19" s="628"/>
      <c r="BQ19" s="628"/>
      <c r="BR19" s="628"/>
      <c r="BS19" s="634" t="s">
        <v>110</v>
      </c>
      <c r="BT19" s="626"/>
      <c r="BU19" s="626"/>
      <c r="BV19" s="626"/>
      <c r="BW19" s="626"/>
      <c r="BX19" s="626"/>
      <c r="BY19" s="626"/>
      <c r="BZ19" s="626"/>
      <c r="CA19" s="626"/>
      <c r="CB19" s="635"/>
      <c r="CD19" s="639" t="s">
        <v>254</v>
      </c>
      <c r="CE19" s="640"/>
      <c r="CF19" s="640"/>
      <c r="CG19" s="640"/>
      <c r="CH19" s="640"/>
      <c r="CI19" s="640"/>
      <c r="CJ19" s="640"/>
      <c r="CK19" s="640"/>
      <c r="CL19" s="640"/>
      <c r="CM19" s="640"/>
      <c r="CN19" s="640"/>
      <c r="CO19" s="640"/>
      <c r="CP19" s="640"/>
      <c r="CQ19" s="641"/>
      <c r="CR19" s="625" t="s">
        <v>110</v>
      </c>
      <c r="CS19" s="626"/>
      <c r="CT19" s="626"/>
      <c r="CU19" s="626"/>
      <c r="CV19" s="626"/>
      <c r="CW19" s="626"/>
      <c r="CX19" s="626"/>
      <c r="CY19" s="627"/>
      <c r="CZ19" s="628" t="s">
        <v>110</v>
      </c>
      <c r="DA19" s="628"/>
      <c r="DB19" s="628"/>
      <c r="DC19" s="628"/>
      <c r="DD19" s="634" t="s">
        <v>110</v>
      </c>
      <c r="DE19" s="626"/>
      <c r="DF19" s="626"/>
      <c r="DG19" s="626"/>
      <c r="DH19" s="626"/>
      <c r="DI19" s="626"/>
      <c r="DJ19" s="626"/>
      <c r="DK19" s="626"/>
      <c r="DL19" s="626"/>
      <c r="DM19" s="626"/>
      <c r="DN19" s="626"/>
      <c r="DO19" s="626"/>
      <c r="DP19" s="627"/>
      <c r="DQ19" s="634" t="s">
        <v>110</v>
      </c>
      <c r="DR19" s="626"/>
      <c r="DS19" s="626"/>
      <c r="DT19" s="626"/>
      <c r="DU19" s="626"/>
      <c r="DV19" s="626"/>
      <c r="DW19" s="626"/>
      <c r="DX19" s="626"/>
      <c r="DY19" s="626"/>
      <c r="DZ19" s="626"/>
      <c r="EA19" s="626"/>
      <c r="EB19" s="626"/>
      <c r="EC19" s="635"/>
    </row>
    <row r="20" spans="2:133" ht="11.25" customHeight="1" x14ac:dyDescent="0.15">
      <c r="B20" s="622" t="s">
        <v>255</v>
      </c>
      <c r="C20" s="623"/>
      <c r="D20" s="623"/>
      <c r="E20" s="623"/>
      <c r="F20" s="623"/>
      <c r="G20" s="623"/>
      <c r="H20" s="623"/>
      <c r="I20" s="623"/>
      <c r="J20" s="623"/>
      <c r="K20" s="623"/>
      <c r="L20" s="623"/>
      <c r="M20" s="623"/>
      <c r="N20" s="623"/>
      <c r="O20" s="623"/>
      <c r="P20" s="623"/>
      <c r="Q20" s="624"/>
      <c r="R20" s="625">
        <v>11230034</v>
      </c>
      <c r="S20" s="626"/>
      <c r="T20" s="626"/>
      <c r="U20" s="626"/>
      <c r="V20" s="626"/>
      <c r="W20" s="626"/>
      <c r="X20" s="626"/>
      <c r="Y20" s="627"/>
      <c r="Z20" s="628">
        <v>52.8</v>
      </c>
      <c r="AA20" s="628"/>
      <c r="AB20" s="628"/>
      <c r="AC20" s="628"/>
      <c r="AD20" s="629">
        <v>10554825</v>
      </c>
      <c r="AE20" s="629"/>
      <c r="AF20" s="629"/>
      <c r="AG20" s="629"/>
      <c r="AH20" s="629"/>
      <c r="AI20" s="629"/>
      <c r="AJ20" s="629"/>
      <c r="AK20" s="629"/>
      <c r="AL20" s="630">
        <v>99.5</v>
      </c>
      <c r="AM20" s="631"/>
      <c r="AN20" s="631"/>
      <c r="AO20" s="632"/>
      <c r="AP20" s="622" t="s">
        <v>256</v>
      </c>
      <c r="AQ20" s="623"/>
      <c r="AR20" s="623"/>
      <c r="AS20" s="623"/>
      <c r="AT20" s="623"/>
      <c r="AU20" s="623"/>
      <c r="AV20" s="623"/>
      <c r="AW20" s="623"/>
      <c r="AX20" s="623"/>
      <c r="AY20" s="623"/>
      <c r="AZ20" s="623"/>
      <c r="BA20" s="623"/>
      <c r="BB20" s="623"/>
      <c r="BC20" s="623"/>
      <c r="BD20" s="623"/>
      <c r="BE20" s="623"/>
      <c r="BF20" s="624"/>
      <c r="BG20" s="625">
        <v>557638</v>
      </c>
      <c r="BH20" s="626"/>
      <c r="BI20" s="626"/>
      <c r="BJ20" s="626"/>
      <c r="BK20" s="626"/>
      <c r="BL20" s="626"/>
      <c r="BM20" s="626"/>
      <c r="BN20" s="627"/>
      <c r="BO20" s="628">
        <v>6.2</v>
      </c>
      <c r="BP20" s="628"/>
      <c r="BQ20" s="628"/>
      <c r="BR20" s="628"/>
      <c r="BS20" s="634" t="s">
        <v>110</v>
      </c>
      <c r="BT20" s="626"/>
      <c r="BU20" s="626"/>
      <c r="BV20" s="626"/>
      <c r="BW20" s="626"/>
      <c r="BX20" s="626"/>
      <c r="BY20" s="626"/>
      <c r="BZ20" s="626"/>
      <c r="CA20" s="626"/>
      <c r="CB20" s="635"/>
      <c r="CD20" s="639" t="s">
        <v>257</v>
      </c>
      <c r="CE20" s="640"/>
      <c r="CF20" s="640"/>
      <c r="CG20" s="640"/>
      <c r="CH20" s="640"/>
      <c r="CI20" s="640"/>
      <c r="CJ20" s="640"/>
      <c r="CK20" s="640"/>
      <c r="CL20" s="640"/>
      <c r="CM20" s="640"/>
      <c r="CN20" s="640"/>
      <c r="CO20" s="640"/>
      <c r="CP20" s="640"/>
      <c r="CQ20" s="641"/>
      <c r="CR20" s="625">
        <v>20426264</v>
      </c>
      <c r="CS20" s="626"/>
      <c r="CT20" s="626"/>
      <c r="CU20" s="626"/>
      <c r="CV20" s="626"/>
      <c r="CW20" s="626"/>
      <c r="CX20" s="626"/>
      <c r="CY20" s="627"/>
      <c r="CZ20" s="628">
        <v>100</v>
      </c>
      <c r="DA20" s="628"/>
      <c r="DB20" s="628"/>
      <c r="DC20" s="628"/>
      <c r="DD20" s="634">
        <v>3427347</v>
      </c>
      <c r="DE20" s="626"/>
      <c r="DF20" s="626"/>
      <c r="DG20" s="626"/>
      <c r="DH20" s="626"/>
      <c r="DI20" s="626"/>
      <c r="DJ20" s="626"/>
      <c r="DK20" s="626"/>
      <c r="DL20" s="626"/>
      <c r="DM20" s="626"/>
      <c r="DN20" s="626"/>
      <c r="DO20" s="626"/>
      <c r="DP20" s="627"/>
      <c r="DQ20" s="634">
        <v>13263335</v>
      </c>
      <c r="DR20" s="626"/>
      <c r="DS20" s="626"/>
      <c r="DT20" s="626"/>
      <c r="DU20" s="626"/>
      <c r="DV20" s="626"/>
      <c r="DW20" s="626"/>
      <c r="DX20" s="626"/>
      <c r="DY20" s="626"/>
      <c r="DZ20" s="626"/>
      <c r="EA20" s="626"/>
      <c r="EB20" s="626"/>
      <c r="EC20" s="635"/>
    </row>
    <row r="21" spans="2:133" ht="11.25" customHeight="1" x14ac:dyDescent="0.15">
      <c r="B21" s="622" t="s">
        <v>258</v>
      </c>
      <c r="C21" s="623"/>
      <c r="D21" s="623"/>
      <c r="E21" s="623"/>
      <c r="F21" s="623"/>
      <c r="G21" s="623"/>
      <c r="H21" s="623"/>
      <c r="I21" s="623"/>
      <c r="J21" s="623"/>
      <c r="K21" s="623"/>
      <c r="L21" s="623"/>
      <c r="M21" s="623"/>
      <c r="N21" s="623"/>
      <c r="O21" s="623"/>
      <c r="P21" s="623"/>
      <c r="Q21" s="624"/>
      <c r="R21" s="625">
        <v>6776</v>
      </c>
      <c r="S21" s="626"/>
      <c r="T21" s="626"/>
      <c r="U21" s="626"/>
      <c r="V21" s="626"/>
      <c r="W21" s="626"/>
      <c r="X21" s="626"/>
      <c r="Y21" s="627"/>
      <c r="Z21" s="628">
        <v>0</v>
      </c>
      <c r="AA21" s="628"/>
      <c r="AB21" s="628"/>
      <c r="AC21" s="628"/>
      <c r="AD21" s="629">
        <v>6776</v>
      </c>
      <c r="AE21" s="629"/>
      <c r="AF21" s="629"/>
      <c r="AG21" s="629"/>
      <c r="AH21" s="629"/>
      <c r="AI21" s="629"/>
      <c r="AJ21" s="629"/>
      <c r="AK21" s="629"/>
      <c r="AL21" s="630">
        <v>0.1</v>
      </c>
      <c r="AM21" s="631"/>
      <c r="AN21" s="631"/>
      <c r="AO21" s="632"/>
      <c r="AP21" s="642" t="s">
        <v>259</v>
      </c>
      <c r="AQ21" s="643"/>
      <c r="AR21" s="643"/>
      <c r="AS21" s="643"/>
      <c r="AT21" s="643"/>
      <c r="AU21" s="643"/>
      <c r="AV21" s="643"/>
      <c r="AW21" s="643"/>
      <c r="AX21" s="643"/>
      <c r="AY21" s="643"/>
      <c r="AZ21" s="643"/>
      <c r="BA21" s="643"/>
      <c r="BB21" s="643"/>
      <c r="BC21" s="643"/>
      <c r="BD21" s="643"/>
      <c r="BE21" s="643"/>
      <c r="BF21" s="644"/>
      <c r="BG21" s="625" t="s">
        <v>110</v>
      </c>
      <c r="BH21" s="626"/>
      <c r="BI21" s="626"/>
      <c r="BJ21" s="626"/>
      <c r="BK21" s="626"/>
      <c r="BL21" s="626"/>
      <c r="BM21" s="626"/>
      <c r="BN21" s="627"/>
      <c r="BO21" s="628" t="s">
        <v>110</v>
      </c>
      <c r="BP21" s="628"/>
      <c r="BQ21" s="628"/>
      <c r="BR21" s="628"/>
      <c r="BS21" s="634" t="s">
        <v>110</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260</v>
      </c>
      <c r="C22" s="623"/>
      <c r="D22" s="623"/>
      <c r="E22" s="623"/>
      <c r="F22" s="623"/>
      <c r="G22" s="623"/>
      <c r="H22" s="623"/>
      <c r="I22" s="623"/>
      <c r="J22" s="623"/>
      <c r="K22" s="623"/>
      <c r="L22" s="623"/>
      <c r="M22" s="623"/>
      <c r="N22" s="623"/>
      <c r="O22" s="623"/>
      <c r="P22" s="623"/>
      <c r="Q22" s="624"/>
      <c r="R22" s="625">
        <v>457184</v>
      </c>
      <c r="S22" s="626"/>
      <c r="T22" s="626"/>
      <c r="U22" s="626"/>
      <c r="V22" s="626"/>
      <c r="W22" s="626"/>
      <c r="X22" s="626"/>
      <c r="Y22" s="627"/>
      <c r="Z22" s="628">
        <v>2.1</v>
      </c>
      <c r="AA22" s="628"/>
      <c r="AB22" s="628"/>
      <c r="AC22" s="628"/>
      <c r="AD22" s="629">
        <v>2327</v>
      </c>
      <c r="AE22" s="629"/>
      <c r="AF22" s="629"/>
      <c r="AG22" s="629"/>
      <c r="AH22" s="629"/>
      <c r="AI22" s="629"/>
      <c r="AJ22" s="629"/>
      <c r="AK22" s="629"/>
      <c r="AL22" s="630">
        <v>0</v>
      </c>
      <c r="AM22" s="631"/>
      <c r="AN22" s="631"/>
      <c r="AO22" s="632"/>
      <c r="AP22" s="642" t="s">
        <v>261</v>
      </c>
      <c r="AQ22" s="643"/>
      <c r="AR22" s="643"/>
      <c r="AS22" s="643"/>
      <c r="AT22" s="643"/>
      <c r="AU22" s="643"/>
      <c r="AV22" s="643"/>
      <c r="AW22" s="643"/>
      <c r="AX22" s="643"/>
      <c r="AY22" s="643"/>
      <c r="AZ22" s="643"/>
      <c r="BA22" s="643"/>
      <c r="BB22" s="643"/>
      <c r="BC22" s="643"/>
      <c r="BD22" s="643"/>
      <c r="BE22" s="643"/>
      <c r="BF22" s="644"/>
      <c r="BG22" s="625" t="s">
        <v>110</v>
      </c>
      <c r="BH22" s="626"/>
      <c r="BI22" s="626"/>
      <c r="BJ22" s="626"/>
      <c r="BK22" s="626"/>
      <c r="BL22" s="626"/>
      <c r="BM22" s="626"/>
      <c r="BN22" s="627"/>
      <c r="BO22" s="628" t="s">
        <v>110</v>
      </c>
      <c r="BP22" s="628"/>
      <c r="BQ22" s="628"/>
      <c r="BR22" s="628"/>
      <c r="BS22" s="634" t="s">
        <v>110</v>
      </c>
      <c r="BT22" s="626"/>
      <c r="BU22" s="626"/>
      <c r="BV22" s="626"/>
      <c r="BW22" s="626"/>
      <c r="BX22" s="626"/>
      <c r="BY22" s="626"/>
      <c r="BZ22" s="626"/>
      <c r="CA22" s="626"/>
      <c r="CB22" s="635"/>
      <c r="CD22" s="607" t="s">
        <v>262</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263</v>
      </c>
      <c r="C23" s="623"/>
      <c r="D23" s="623"/>
      <c r="E23" s="623"/>
      <c r="F23" s="623"/>
      <c r="G23" s="623"/>
      <c r="H23" s="623"/>
      <c r="I23" s="623"/>
      <c r="J23" s="623"/>
      <c r="K23" s="623"/>
      <c r="L23" s="623"/>
      <c r="M23" s="623"/>
      <c r="N23" s="623"/>
      <c r="O23" s="623"/>
      <c r="P23" s="623"/>
      <c r="Q23" s="624"/>
      <c r="R23" s="625">
        <v>227031</v>
      </c>
      <c r="S23" s="626"/>
      <c r="T23" s="626"/>
      <c r="U23" s="626"/>
      <c r="V23" s="626"/>
      <c r="W23" s="626"/>
      <c r="X23" s="626"/>
      <c r="Y23" s="627"/>
      <c r="Z23" s="628">
        <v>1.1000000000000001</v>
      </c>
      <c r="AA23" s="628"/>
      <c r="AB23" s="628"/>
      <c r="AC23" s="628"/>
      <c r="AD23" s="629">
        <v>35380</v>
      </c>
      <c r="AE23" s="629"/>
      <c r="AF23" s="629"/>
      <c r="AG23" s="629"/>
      <c r="AH23" s="629"/>
      <c r="AI23" s="629"/>
      <c r="AJ23" s="629"/>
      <c r="AK23" s="629"/>
      <c r="AL23" s="630">
        <v>0.3</v>
      </c>
      <c r="AM23" s="631"/>
      <c r="AN23" s="631"/>
      <c r="AO23" s="632"/>
      <c r="AP23" s="642" t="s">
        <v>264</v>
      </c>
      <c r="AQ23" s="643"/>
      <c r="AR23" s="643"/>
      <c r="AS23" s="643"/>
      <c r="AT23" s="643"/>
      <c r="AU23" s="643"/>
      <c r="AV23" s="643"/>
      <c r="AW23" s="643"/>
      <c r="AX23" s="643"/>
      <c r="AY23" s="643"/>
      <c r="AZ23" s="643"/>
      <c r="BA23" s="643"/>
      <c r="BB23" s="643"/>
      <c r="BC23" s="643"/>
      <c r="BD23" s="643"/>
      <c r="BE23" s="643"/>
      <c r="BF23" s="644"/>
      <c r="BG23" s="625">
        <v>557638</v>
      </c>
      <c r="BH23" s="626"/>
      <c r="BI23" s="626"/>
      <c r="BJ23" s="626"/>
      <c r="BK23" s="626"/>
      <c r="BL23" s="626"/>
      <c r="BM23" s="626"/>
      <c r="BN23" s="627"/>
      <c r="BO23" s="628">
        <v>6.2</v>
      </c>
      <c r="BP23" s="628"/>
      <c r="BQ23" s="628"/>
      <c r="BR23" s="628"/>
      <c r="BS23" s="634" t="s">
        <v>110</v>
      </c>
      <c r="BT23" s="626"/>
      <c r="BU23" s="626"/>
      <c r="BV23" s="626"/>
      <c r="BW23" s="626"/>
      <c r="BX23" s="626"/>
      <c r="BY23" s="626"/>
      <c r="BZ23" s="626"/>
      <c r="CA23" s="626"/>
      <c r="CB23" s="635"/>
      <c r="CD23" s="607" t="s">
        <v>203</v>
      </c>
      <c r="CE23" s="608"/>
      <c r="CF23" s="608"/>
      <c r="CG23" s="608"/>
      <c r="CH23" s="608"/>
      <c r="CI23" s="608"/>
      <c r="CJ23" s="608"/>
      <c r="CK23" s="608"/>
      <c r="CL23" s="608"/>
      <c r="CM23" s="608"/>
      <c r="CN23" s="608"/>
      <c r="CO23" s="608"/>
      <c r="CP23" s="608"/>
      <c r="CQ23" s="609"/>
      <c r="CR23" s="607" t="s">
        <v>265</v>
      </c>
      <c r="CS23" s="608"/>
      <c r="CT23" s="608"/>
      <c r="CU23" s="608"/>
      <c r="CV23" s="608"/>
      <c r="CW23" s="608"/>
      <c r="CX23" s="608"/>
      <c r="CY23" s="609"/>
      <c r="CZ23" s="607" t="s">
        <v>266</v>
      </c>
      <c r="DA23" s="608"/>
      <c r="DB23" s="608"/>
      <c r="DC23" s="609"/>
      <c r="DD23" s="607" t="s">
        <v>267</v>
      </c>
      <c r="DE23" s="608"/>
      <c r="DF23" s="608"/>
      <c r="DG23" s="608"/>
      <c r="DH23" s="608"/>
      <c r="DI23" s="608"/>
      <c r="DJ23" s="608"/>
      <c r="DK23" s="609"/>
      <c r="DL23" s="648" t="s">
        <v>268</v>
      </c>
      <c r="DM23" s="649"/>
      <c r="DN23" s="649"/>
      <c r="DO23" s="649"/>
      <c r="DP23" s="649"/>
      <c r="DQ23" s="649"/>
      <c r="DR23" s="649"/>
      <c r="DS23" s="649"/>
      <c r="DT23" s="649"/>
      <c r="DU23" s="649"/>
      <c r="DV23" s="650"/>
      <c r="DW23" s="607" t="s">
        <v>269</v>
      </c>
      <c r="DX23" s="608"/>
      <c r="DY23" s="608"/>
      <c r="DZ23" s="608"/>
      <c r="EA23" s="608"/>
      <c r="EB23" s="608"/>
      <c r="EC23" s="609"/>
    </row>
    <row r="24" spans="2:133" ht="11.25" customHeight="1" x14ac:dyDescent="0.15">
      <c r="B24" s="622" t="s">
        <v>270</v>
      </c>
      <c r="C24" s="623"/>
      <c r="D24" s="623"/>
      <c r="E24" s="623"/>
      <c r="F24" s="623"/>
      <c r="G24" s="623"/>
      <c r="H24" s="623"/>
      <c r="I24" s="623"/>
      <c r="J24" s="623"/>
      <c r="K24" s="623"/>
      <c r="L24" s="623"/>
      <c r="M24" s="623"/>
      <c r="N24" s="623"/>
      <c r="O24" s="623"/>
      <c r="P24" s="623"/>
      <c r="Q24" s="624"/>
      <c r="R24" s="625">
        <v>39107</v>
      </c>
      <c r="S24" s="626"/>
      <c r="T24" s="626"/>
      <c r="U24" s="626"/>
      <c r="V24" s="626"/>
      <c r="W24" s="626"/>
      <c r="X24" s="626"/>
      <c r="Y24" s="627"/>
      <c r="Z24" s="628">
        <v>0.2</v>
      </c>
      <c r="AA24" s="628"/>
      <c r="AB24" s="628"/>
      <c r="AC24" s="628"/>
      <c r="AD24" s="629" t="s">
        <v>110</v>
      </c>
      <c r="AE24" s="629"/>
      <c r="AF24" s="629"/>
      <c r="AG24" s="629"/>
      <c r="AH24" s="629"/>
      <c r="AI24" s="629"/>
      <c r="AJ24" s="629"/>
      <c r="AK24" s="629"/>
      <c r="AL24" s="630" t="s">
        <v>110</v>
      </c>
      <c r="AM24" s="631"/>
      <c r="AN24" s="631"/>
      <c r="AO24" s="632"/>
      <c r="AP24" s="642" t="s">
        <v>271</v>
      </c>
      <c r="AQ24" s="643"/>
      <c r="AR24" s="643"/>
      <c r="AS24" s="643"/>
      <c r="AT24" s="643"/>
      <c r="AU24" s="643"/>
      <c r="AV24" s="643"/>
      <c r="AW24" s="643"/>
      <c r="AX24" s="643"/>
      <c r="AY24" s="643"/>
      <c r="AZ24" s="643"/>
      <c r="BA24" s="643"/>
      <c r="BB24" s="643"/>
      <c r="BC24" s="643"/>
      <c r="BD24" s="643"/>
      <c r="BE24" s="643"/>
      <c r="BF24" s="644"/>
      <c r="BG24" s="625" t="s">
        <v>110</v>
      </c>
      <c r="BH24" s="626"/>
      <c r="BI24" s="626"/>
      <c r="BJ24" s="626"/>
      <c r="BK24" s="626"/>
      <c r="BL24" s="626"/>
      <c r="BM24" s="626"/>
      <c r="BN24" s="627"/>
      <c r="BO24" s="628" t="s">
        <v>110</v>
      </c>
      <c r="BP24" s="628"/>
      <c r="BQ24" s="628"/>
      <c r="BR24" s="628"/>
      <c r="BS24" s="634" t="s">
        <v>110</v>
      </c>
      <c r="BT24" s="626"/>
      <c r="BU24" s="626"/>
      <c r="BV24" s="626"/>
      <c r="BW24" s="626"/>
      <c r="BX24" s="626"/>
      <c r="BY24" s="626"/>
      <c r="BZ24" s="626"/>
      <c r="CA24" s="626"/>
      <c r="CB24" s="635"/>
      <c r="CD24" s="636" t="s">
        <v>272</v>
      </c>
      <c r="CE24" s="637"/>
      <c r="CF24" s="637"/>
      <c r="CG24" s="637"/>
      <c r="CH24" s="637"/>
      <c r="CI24" s="637"/>
      <c r="CJ24" s="637"/>
      <c r="CK24" s="637"/>
      <c r="CL24" s="637"/>
      <c r="CM24" s="637"/>
      <c r="CN24" s="637"/>
      <c r="CO24" s="637"/>
      <c r="CP24" s="637"/>
      <c r="CQ24" s="638"/>
      <c r="CR24" s="614">
        <v>8918021</v>
      </c>
      <c r="CS24" s="615"/>
      <c r="CT24" s="615"/>
      <c r="CU24" s="615"/>
      <c r="CV24" s="615"/>
      <c r="CW24" s="615"/>
      <c r="CX24" s="615"/>
      <c r="CY24" s="616"/>
      <c r="CZ24" s="652">
        <v>43.7</v>
      </c>
      <c r="DA24" s="653"/>
      <c r="DB24" s="653"/>
      <c r="DC24" s="654"/>
      <c r="DD24" s="651">
        <v>5732113</v>
      </c>
      <c r="DE24" s="615"/>
      <c r="DF24" s="615"/>
      <c r="DG24" s="615"/>
      <c r="DH24" s="615"/>
      <c r="DI24" s="615"/>
      <c r="DJ24" s="615"/>
      <c r="DK24" s="616"/>
      <c r="DL24" s="651">
        <v>5361710</v>
      </c>
      <c r="DM24" s="615"/>
      <c r="DN24" s="615"/>
      <c r="DO24" s="615"/>
      <c r="DP24" s="615"/>
      <c r="DQ24" s="615"/>
      <c r="DR24" s="615"/>
      <c r="DS24" s="615"/>
      <c r="DT24" s="615"/>
      <c r="DU24" s="615"/>
      <c r="DV24" s="616"/>
      <c r="DW24" s="619">
        <v>47.4</v>
      </c>
      <c r="DX24" s="620"/>
      <c r="DY24" s="620"/>
      <c r="DZ24" s="620"/>
      <c r="EA24" s="620"/>
      <c r="EB24" s="620"/>
      <c r="EC24" s="621"/>
    </row>
    <row r="25" spans="2:133" ht="11.25" customHeight="1" x14ac:dyDescent="0.15">
      <c r="B25" s="622" t="s">
        <v>273</v>
      </c>
      <c r="C25" s="623"/>
      <c r="D25" s="623"/>
      <c r="E25" s="623"/>
      <c r="F25" s="623"/>
      <c r="G25" s="623"/>
      <c r="H25" s="623"/>
      <c r="I25" s="623"/>
      <c r="J25" s="623"/>
      <c r="K25" s="623"/>
      <c r="L25" s="623"/>
      <c r="M25" s="623"/>
      <c r="N25" s="623"/>
      <c r="O25" s="623"/>
      <c r="P25" s="623"/>
      <c r="Q25" s="624"/>
      <c r="R25" s="625">
        <v>2476708</v>
      </c>
      <c r="S25" s="626"/>
      <c r="T25" s="626"/>
      <c r="U25" s="626"/>
      <c r="V25" s="626"/>
      <c r="W25" s="626"/>
      <c r="X25" s="626"/>
      <c r="Y25" s="627"/>
      <c r="Z25" s="628">
        <v>11.6</v>
      </c>
      <c r="AA25" s="628"/>
      <c r="AB25" s="628"/>
      <c r="AC25" s="628"/>
      <c r="AD25" s="629" t="s">
        <v>110</v>
      </c>
      <c r="AE25" s="629"/>
      <c r="AF25" s="629"/>
      <c r="AG25" s="629"/>
      <c r="AH25" s="629"/>
      <c r="AI25" s="629"/>
      <c r="AJ25" s="629"/>
      <c r="AK25" s="629"/>
      <c r="AL25" s="630" t="s">
        <v>110</v>
      </c>
      <c r="AM25" s="631"/>
      <c r="AN25" s="631"/>
      <c r="AO25" s="632"/>
      <c r="AP25" s="642" t="s">
        <v>274</v>
      </c>
      <c r="AQ25" s="643"/>
      <c r="AR25" s="643"/>
      <c r="AS25" s="643"/>
      <c r="AT25" s="643"/>
      <c r="AU25" s="643"/>
      <c r="AV25" s="643"/>
      <c r="AW25" s="643"/>
      <c r="AX25" s="643"/>
      <c r="AY25" s="643"/>
      <c r="AZ25" s="643"/>
      <c r="BA25" s="643"/>
      <c r="BB25" s="643"/>
      <c r="BC25" s="643"/>
      <c r="BD25" s="643"/>
      <c r="BE25" s="643"/>
      <c r="BF25" s="644"/>
      <c r="BG25" s="625" t="s">
        <v>110</v>
      </c>
      <c r="BH25" s="626"/>
      <c r="BI25" s="626"/>
      <c r="BJ25" s="626"/>
      <c r="BK25" s="626"/>
      <c r="BL25" s="626"/>
      <c r="BM25" s="626"/>
      <c r="BN25" s="627"/>
      <c r="BO25" s="628" t="s">
        <v>110</v>
      </c>
      <c r="BP25" s="628"/>
      <c r="BQ25" s="628"/>
      <c r="BR25" s="628"/>
      <c r="BS25" s="634" t="s">
        <v>110</v>
      </c>
      <c r="BT25" s="626"/>
      <c r="BU25" s="626"/>
      <c r="BV25" s="626"/>
      <c r="BW25" s="626"/>
      <c r="BX25" s="626"/>
      <c r="BY25" s="626"/>
      <c r="BZ25" s="626"/>
      <c r="CA25" s="626"/>
      <c r="CB25" s="635"/>
      <c r="CD25" s="639" t="s">
        <v>275</v>
      </c>
      <c r="CE25" s="640"/>
      <c r="CF25" s="640"/>
      <c r="CG25" s="640"/>
      <c r="CH25" s="640"/>
      <c r="CI25" s="640"/>
      <c r="CJ25" s="640"/>
      <c r="CK25" s="640"/>
      <c r="CL25" s="640"/>
      <c r="CM25" s="640"/>
      <c r="CN25" s="640"/>
      <c r="CO25" s="640"/>
      <c r="CP25" s="640"/>
      <c r="CQ25" s="641"/>
      <c r="CR25" s="625">
        <v>3222055</v>
      </c>
      <c r="CS25" s="657"/>
      <c r="CT25" s="657"/>
      <c r="CU25" s="657"/>
      <c r="CV25" s="657"/>
      <c r="CW25" s="657"/>
      <c r="CX25" s="657"/>
      <c r="CY25" s="658"/>
      <c r="CZ25" s="659">
        <v>15.8</v>
      </c>
      <c r="DA25" s="660"/>
      <c r="DB25" s="660"/>
      <c r="DC25" s="661"/>
      <c r="DD25" s="634">
        <v>3070941</v>
      </c>
      <c r="DE25" s="657"/>
      <c r="DF25" s="657"/>
      <c r="DG25" s="657"/>
      <c r="DH25" s="657"/>
      <c r="DI25" s="657"/>
      <c r="DJ25" s="657"/>
      <c r="DK25" s="658"/>
      <c r="DL25" s="634">
        <v>2808050</v>
      </c>
      <c r="DM25" s="657"/>
      <c r="DN25" s="657"/>
      <c r="DO25" s="657"/>
      <c r="DP25" s="657"/>
      <c r="DQ25" s="657"/>
      <c r="DR25" s="657"/>
      <c r="DS25" s="657"/>
      <c r="DT25" s="657"/>
      <c r="DU25" s="657"/>
      <c r="DV25" s="658"/>
      <c r="DW25" s="630">
        <v>24.8</v>
      </c>
      <c r="DX25" s="655"/>
      <c r="DY25" s="655"/>
      <c r="DZ25" s="655"/>
      <c r="EA25" s="655"/>
      <c r="EB25" s="655"/>
      <c r="EC25" s="656"/>
    </row>
    <row r="26" spans="2:133" ht="11.25" customHeight="1" x14ac:dyDescent="0.15">
      <c r="B26" s="662" t="s">
        <v>276</v>
      </c>
      <c r="C26" s="663"/>
      <c r="D26" s="663"/>
      <c r="E26" s="663"/>
      <c r="F26" s="663"/>
      <c r="G26" s="663"/>
      <c r="H26" s="663"/>
      <c r="I26" s="663"/>
      <c r="J26" s="663"/>
      <c r="K26" s="663"/>
      <c r="L26" s="663"/>
      <c r="M26" s="663"/>
      <c r="N26" s="663"/>
      <c r="O26" s="663"/>
      <c r="P26" s="663"/>
      <c r="Q26" s="664"/>
      <c r="R26" s="625" t="s">
        <v>110</v>
      </c>
      <c r="S26" s="626"/>
      <c r="T26" s="626"/>
      <c r="U26" s="626"/>
      <c r="V26" s="626"/>
      <c r="W26" s="626"/>
      <c r="X26" s="626"/>
      <c r="Y26" s="627"/>
      <c r="Z26" s="628" t="s">
        <v>110</v>
      </c>
      <c r="AA26" s="628"/>
      <c r="AB26" s="628"/>
      <c r="AC26" s="628"/>
      <c r="AD26" s="629" t="s">
        <v>110</v>
      </c>
      <c r="AE26" s="629"/>
      <c r="AF26" s="629"/>
      <c r="AG26" s="629"/>
      <c r="AH26" s="629"/>
      <c r="AI26" s="629"/>
      <c r="AJ26" s="629"/>
      <c r="AK26" s="629"/>
      <c r="AL26" s="630" t="s">
        <v>110</v>
      </c>
      <c r="AM26" s="631"/>
      <c r="AN26" s="631"/>
      <c r="AO26" s="632"/>
      <c r="AP26" s="642" t="s">
        <v>277</v>
      </c>
      <c r="AQ26" s="665"/>
      <c r="AR26" s="665"/>
      <c r="AS26" s="665"/>
      <c r="AT26" s="665"/>
      <c r="AU26" s="665"/>
      <c r="AV26" s="665"/>
      <c r="AW26" s="665"/>
      <c r="AX26" s="665"/>
      <c r="AY26" s="665"/>
      <c r="AZ26" s="665"/>
      <c r="BA26" s="665"/>
      <c r="BB26" s="665"/>
      <c r="BC26" s="665"/>
      <c r="BD26" s="665"/>
      <c r="BE26" s="665"/>
      <c r="BF26" s="644"/>
      <c r="BG26" s="625" t="s">
        <v>110</v>
      </c>
      <c r="BH26" s="626"/>
      <c r="BI26" s="626"/>
      <c r="BJ26" s="626"/>
      <c r="BK26" s="626"/>
      <c r="BL26" s="626"/>
      <c r="BM26" s="626"/>
      <c r="BN26" s="627"/>
      <c r="BO26" s="628" t="s">
        <v>110</v>
      </c>
      <c r="BP26" s="628"/>
      <c r="BQ26" s="628"/>
      <c r="BR26" s="628"/>
      <c r="BS26" s="634" t="s">
        <v>110</v>
      </c>
      <c r="BT26" s="626"/>
      <c r="BU26" s="626"/>
      <c r="BV26" s="626"/>
      <c r="BW26" s="626"/>
      <c r="BX26" s="626"/>
      <c r="BY26" s="626"/>
      <c r="BZ26" s="626"/>
      <c r="CA26" s="626"/>
      <c r="CB26" s="635"/>
      <c r="CD26" s="639" t="s">
        <v>278</v>
      </c>
      <c r="CE26" s="640"/>
      <c r="CF26" s="640"/>
      <c r="CG26" s="640"/>
      <c r="CH26" s="640"/>
      <c r="CI26" s="640"/>
      <c r="CJ26" s="640"/>
      <c r="CK26" s="640"/>
      <c r="CL26" s="640"/>
      <c r="CM26" s="640"/>
      <c r="CN26" s="640"/>
      <c r="CO26" s="640"/>
      <c r="CP26" s="640"/>
      <c r="CQ26" s="641"/>
      <c r="CR26" s="625">
        <v>2268975</v>
      </c>
      <c r="CS26" s="626"/>
      <c r="CT26" s="626"/>
      <c r="CU26" s="626"/>
      <c r="CV26" s="626"/>
      <c r="CW26" s="626"/>
      <c r="CX26" s="626"/>
      <c r="CY26" s="627"/>
      <c r="CZ26" s="659">
        <v>11.1</v>
      </c>
      <c r="DA26" s="660"/>
      <c r="DB26" s="660"/>
      <c r="DC26" s="661"/>
      <c r="DD26" s="634">
        <v>2124858</v>
      </c>
      <c r="DE26" s="626"/>
      <c r="DF26" s="626"/>
      <c r="DG26" s="626"/>
      <c r="DH26" s="626"/>
      <c r="DI26" s="626"/>
      <c r="DJ26" s="626"/>
      <c r="DK26" s="627"/>
      <c r="DL26" s="634" t="s">
        <v>209</v>
      </c>
      <c r="DM26" s="626"/>
      <c r="DN26" s="626"/>
      <c r="DO26" s="626"/>
      <c r="DP26" s="626"/>
      <c r="DQ26" s="626"/>
      <c r="DR26" s="626"/>
      <c r="DS26" s="626"/>
      <c r="DT26" s="626"/>
      <c r="DU26" s="626"/>
      <c r="DV26" s="627"/>
      <c r="DW26" s="630" t="s">
        <v>209</v>
      </c>
      <c r="DX26" s="655"/>
      <c r="DY26" s="655"/>
      <c r="DZ26" s="655"/>
      <c r="EA26" s="655"/>
      <c r="EB26" s="655"/>
      <c r="EC26" s="656"/>
    </row>
    <row r="27" spans="2:133" ht="11.25" customHeight="1" x14ac:dyDescent="0.15">
      <c r="B27" s="622" t="s">
        <v>279</v>
      </c>
      <c r="C27" s="623"/>
      <c r="D27" s="623"/>
      <c r="E27" s="623"/>
      <c r="F27" s="623"/>
      <c r="G27" s="623"/>
      <c r="H27" s="623"/>
      <c r="I27" s="623"/>
      <c r="J27" s="623"/>
      <c r="K27" s="623"/>
      <c r="L27" s="623"/>
      <c r="M27" s="623"/>
      <c r="N27" s="623"/>
      <c r="O27" s="623"/>
      <c r="P27" s="623"/>
      <c r="Q27" s="624"/>
      <c r="R27" s="625">
        <v>1030422</v>
      </c>
      <c r="S27" s="626"/>
      <c r="T27" s="626"/>
      <c r="U27" s="626"/>
      <c r="V27" s="626"/>
      <c r="W27" s="626"/>
      <c r="X27" s="626"/>
      <c r="Y27" s="627"/>
      <c r="Z27" s="628">
        <v>4.8</v>
      </c>
      <c r="AA27" s="628"/>
      <c r="AB27" s="628"/>
      <c r="AC27" s="628"/>
      <c r="AD27" s="629" t="s">
        <v>110</v>
      </c>
      <c r="AE27" s="629"/>
      <c r="AF27" s="629"/>
      <c r="AG27" s="629"/>
      <c r="AH27" s="629"/>
      <c r="AI27" s="629"/>
      <c r="AJ27" s="629"/>
      <c r="AK27" s="629"/>
      <c r="AL27" s="630" t="s">
        <v>110</v>
      </c>
      <c r="AM27" s="631"/>
      <c r="AN27" s="631"/>
      <c r="AO27" s="632"/>
      <c r="AP27" s="622" t="s">
        <v>280</v>
      </c>
      <c r="AQ27" s="623"/>
      <c r="AR27" s="623"/>
      <c r="AS27" s="623"/>
      <c r="AT27" s="623"/>
      <c r="AU27" s="623"/>
      <c r="AV27" s="623"/>
      <c r="AW27" s="623"/>
      <c r="AX27" s="623"/>
      <c r="AY27" s="623"/>
      <c r="AZ27" s="623"/>
      <c r="BA27" s="623"/>
      <c r="BB27" s="623"/>
      <c r="BC27" s="623"/>
      <c r="BD27" s="623"/>
      <c r="BE27" s="623"/>
      <c r="BF27" s="624"/>
      <c r="BG27" s="625">
        <v>9010227</v>
      </c>
      <c r="BH27" s="626"/>
      <c r="BI27" s="626"/>
      <c r="BJ27" s="626"/>
      <c r="BK27" s="626"/>
      <c r="BL27" s="626"/>
      <c r="BM27" s="626"/>
      <c r="BN27" s="627"/>
      <c r="BO27" s="628">
        <v>100</v>
      </c>
      <c r="BP27" s="628"/>
      <c r="BQ27" s="628"/>
      <c r="BR27" s="628"/>
      <c r="BS27" s="634" t="s">
        <v>110</v>
      </c>
      <c r="BT27" s="626"/>
      <c r="BU27" s="626"/>
      <c r="BV27" s="626"/>
      <c r="BW27" s="626"/>
      <c r="BX27" s="626"/>
      <c r="BY27" s="626"/>
      <c r="BZ27" s="626"/>
      <c r="CA27" s="626"/>
      <c r="CB27" s="635"/>
      <c r="CD27" s="639" t="s">
        <v>281</v>
      </c>
      <c r="CE27" s="640"/>
      <c r="CF27" s="640"/>
      <c r="CG27" s="640"/>
      <c r="CH27" s="640"/>
      <c r="CI27" s="640"/>
      <c r="CJ27" s="640"/>
      <c r="CK27" s="640"/>
      <c r="CL27" s="640"/>
      <c r="CM27" s="640"/>
      <c r="CN27" s="640"/>
      <c r="CO27" s="640"/>
      <c r="CP27" s="640"/>
      <c r="CQ27" s="641"/>
      <c r="CR27" s="625">
        <v>4281959</v>
      </c>
      <c r="CS27" s="657"/>
      <c r="CT27" s="657"/>
      <c r="CU27" s="657"/>
      <c r="CV27" s="657"/>
      <c r="CW27" s="657"/>
      <c r="CX27" s="657"/>
      <c r="CY27" s="658"/>
      <c r="CZ27" s="659">
        <v>21</v>
      </c>
      <c r="DA27" s="660"/>
      <c r="DB27" s="660"/>
      <c r="DC27" s="661"/>
      <c r="DD27" s="634">
        <v>1247165</v>
      </c>
      <c r="DE27" s="657"/>
      <c r="DF27" s="657"/>
      <c r="DG27" s="657"/>
      <c r="DH27" s="657"/>
      <c r="DI27" s="657"/>
      <c r="DJ27" s="657"/>
      <c r="DK27" s="658"/>
      <c r="DL27" s="634">
        <v>1139653</v>
      </c>
      <c r="DM27" s="657"/>
      <c r="DN27" s="657"/>
      <c r="DO27" s="657"/>
      <c r="DP27" s="657"/>
      <c r="DQ27" s="657"/>
      <c r="DR27" s="657"/>
      <c r="DS27" s="657"/>
      <c r="DT27" s="657"/>
      <c r="DU27" s="657"/>
      <c r="DV27" s="658"/>
      <c r="DW27" s="630">
        <v>10.1</v>
      </c>
      <c r="DX27" s="655"/>
      <c r="DY27" s="655"/>
      <c r="DZ27" s="655"/>
      <c r="EA27" s="655"/>
      <c r="EB27" s="655"/>
      <c r="EC27" s="656"/>
    </row>
    <row r="28" spans="2:133" ht="11.25" customHeight="1" x14ac:dyDescent="0.15">
      <c r="B28" s="622" t="s">
        <v>282</v>
      </c>
      <c r="C28" s="623"/>
      <c r="D28" s="623"/>
      <c r="E28" s="623"/>
      <c r="F28" s="623"/>
      <c r="G28" s="623"/>
      <c r="H28" s="623"/>
      <c r="I28" s="623"/>
      <c r="J28" s="623"/>
      <c r="K28" s="623"/>
      <c r="L28" s="623"/>
      <c r="M28" s="623"/>
      <c r="N28" s="623"/>
      <c r="O28" s="623"/>
      <c r="P28" s="623"/>
      <c r="Q28" s="624"/>
      <c r="R28" s="625">
        <v>3604</v>
      </c>
      <c r="S28" s="626"/>
      <c r="T28" s="626"/>
      <c r="U28" s="626"/>
      <c r="V28" s="626"/>
      <c r="W28" s="626"/>
      <c r="X28" s="626"/>
      <c r="Y28" s="627"/>
      <c r="Z28" s="628">
        <v>0</v>
      </c>
      <c r="AA28" s="628"/>
      <c r="AB28" s="628"/>
      <c r="AC28" s="628"/>
      <c r="AD28" s="629" t="s">
        <v>110</v>
      </c>
      <c r="AE28" s="629"/>
      <c r="AF28" s="629"/>
      <c r="AG28" s="629"/>
      <c r="AH28" s="629"/>
      <c r="AI28" s="629"/>
      <c r="AJ28" s="629"/>
      <c r="AK28" s="629"/>
      <c r="AL28" s="630" t="s">
        <v>110</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283</v>
      </c>
      <c r="CE28" s="640"/>
      <c r="CF28" s="640"/>
      <c r="CG28" s="640"/>
      <c r="CH28" s="640"/>
      <c r="CI28" s="640"/>
      <c r="CJ28" s="640"/>
      <c r="CK28" s="640"/>
      <c r="CL28" s="640"/>
      <c r="CM28" s="640"/>
      <c r="CN28" s="640"/>
      <c r="CO28" s="640"/>
      <c r="CP28" s="640"/>
      <c r="CQ28" s="641"/>
      <c r="CR28" s="625">
        <v>1414007</v>
      </c>
      <c r="CS28" s="626"/>
      <c r="CT28" s="626"/>
      <c r="CU28" s="626"/>
      <c r="CV28" s="626"/>
      <c r="CW28" s="626"/>
      <c r="CX28" s="626"/>
      <c r="CY28" s="627"/>
      <c r="CZ28" s="659">
        <v>6.9</v>
      </c>
      <c r="DA28" s="660"/>
      <c r="DB28" s="660"/>
      <c r="DC28" s="661"/>
      <c r="DD28" s="634">
        <v>1414007</v>
      </c>
      <c r="DE28" s="626"/>
      <c r="DF28" s="626"/>
      <c r="DG28" s="626"/>
      <c r="DH28" s="626"/>
      <c r="DI28" s="626"/>
      <c r="DJ28" s="626"/>
      <c r="DK28" s="627"/>
      <c r="DL28" s="634">
        <v>1414007</v>
      </c>
      <c r="DM28" s="626"/>
      <c r="DN28" s="626"/>
      <c r="DO28" s="626"/>
      <c r="DP28" s="626"/>
      <c r="DQ28" s="626"/>
      <c r="DR28" s="626"/>
      <c r="DS28" s="626"/>
      <c r="DT28" s="626"/>
      <c r="DU28" s="626"/>
      <c r="DV28" s="627"/>
      <c r="DW28" s="630">
        <v>12.5</v>
      </c>
      <c r="DX28" s="655"/>
      <c r="DY28" s="655"/>
      <c r="DZ28" s="655"/>
      <c r="EA28" s="655"/>
      <c r="EB28" s="655"/>
      <c r="EC28" s="656"/>
    </row>
    <row r="29" spans="2:133" ht="11.25" customHeight="1" x14ac:dyDescent="0.15">
      <c r="B29" s="622" t="s">
        <v>284</v>
      </c>
      <c r="C29" s="623"/>
      <c r="D29" s="623"/>
      <c r="E29" s="623"/>
      <c r="F29" s="623"/>
      <c r="G29" s="623"/>
      <c r="H29" s="623"/>
      <c r="I29" s="623"/>
      <c r="J29" s="623"/>
      <c r="K29" s="623"/>
      <c r="L29" s="623"/>
      <c r="M29" s="623"/>
      <c r="N29" s="623"/>
      <c r="O29" s="623"/>
      <c r="P29" s="623"/>
      <c r="Q29" s="624"/>
      <c r="R29" s="625">
        <v>7447</v>
      </c>
      <c r="S29" s="626"/>
      <c r="T29" s="626"/>
      <c r="U29" s="626"/>
      <c r="V29" s="626"/>
      <c r="W29" s="626"/>
      <c r="X29" s="626"/>
      <c r="Y29" s="627"/>
      <c r="Z29" s="628">
        <v>0</v>
      </c>
      <c r="AA29" s="628"/>
      <c r="AB29" s="628"/>
      <c r="AC29" s="628"/>
      <c r="AD29" s="629" t="s">
        <v>110</v>
      </c>
      <c r="AE29" s="629"/>
      <c r="AF29" s="629"/>
      <c r="AG29" s="629"/>
      <c r="AH29" s="629"/>
      <c r="AI29" s="629"/>
      <c r="AJ29" s="629"/>
      <c r="AK29" s="629"/>
      <c r="AL29" s="630" t="s">
        <v>110</v>
      </c>
      <c r="AM29" s="631"/>
      <c r="AN29" s="631"/>
      <c r="AO29" s="632"/>
      <c r="AP29" s="604" t="s">
        <v>203</v>
      </c>
      <c r="AQ29" s="605"/>
      <c r="AR29" s="605"/>
      <c r="AS29" s="605"/>
      <c r="AT29" s="605"/>
      <c r="AU29" s="605"/>
      <c r="AV29" s="605"/>
      <c r="AW29" s="605"/>
      <c r="AX29" s="605"/>
      <c r="AY29" s="605"/>
      <c r="AZ29" s="605"/>
      <c r="BA29" s="605"/>
      <c r="BB29" s="605"/>
      <c r="BC29" s="605"/>
      <c r="BD29" s="605"/>
      <c r="BE29" s="605"/>
      <c r="BF29" s="606"/>
      <c r="BG29" s="604" t="s">
        <v>285</v>
      </c>
      <c r="BH29" s="666"/>
      <c r="BI29" s="666"/>
      <c r="BJ29" s="666"/>
      <c r="BK29" s="666"/>
      <c r="BL29" s="666"/>
      <c r="BM29" s="666"/>
      <c r="BN29" s="666"/>
      <c r="BO29" s="666"/>
      <c r="BP29" s="666"/>
      <c r="BQ29" s="667"/>
      <c r="BR29" s="604" t="s">
        <v>286</v>
      </c>
      <c r="BS29" s="666"/>
      <c r="BT29" s="666"/>
      <c r="BU29" s="666"/>
      <c r="BV29" s="666"/>
      <c r="BW29" s="666"/>
      <c r="BX29" s="666"/>
      <c r="BY29" s="666"/>
      <c r="BZ29" s="666"/>
      <c r="CA29" s="666"/>
      <c r="CB29" s="667"/>
      <c r="CD29" s="686" t="s">
        <v>287</v>
      </c>
      <c r="CE29" s="687"/>
      <c r="CF29" s="639" t="s">
        <v>58</v>
      </c>
      <c r="CG29" s="640"/>
      <c r="CH29" s="640"/>
      <c r="CI29" s="640"/>
      <c r="CJ29" s="640"/>
      <c r="CK29" s="640"/>
      <c r="CL29" s="640"/>
      <c r="CM29" s="640"/>
      <c r="CN29" s="640"/>
      <c r="CO29" s="640"/>
      <c r="CP29" s="640"/>
      <c r="CQ29" s="641"/>
      <c r="CR29" s="625">
        <v>1414007</v>
      </c>
      <c r="CS29" s="657"/>
      <c r="CT29" s="657"/>
      <c r="CU29" s="657"/>
      <c r="CV29" s="657"/>
      <c r="CW29" s="657"/>
      <c r="CX29" s="657"/>
      <c r="CY29" s="658"/>
      <c r="CZ29" s="659">
        <v>6.9</v>
      </c>
      <c r="DA29" s="660"/>
      <c r="DB29" s="660"/>
      <c r="DC29" s="661"/>
      <c r="DD29" s="634">
        <v>1414007</v>
      </c>
      <c r="DE29" s="657"/>
      <c r="DF29" s="657"/>
      <c r="DG29" s="657"/>
      <c r="DH29" s="657"/>
      <c r="DI29" s="657"/>
      <c r="DJ29" s="657"/>
      <c r="DK29" s="658"/>
      <c r="DL29" s="634">
        <v>1414007</v>
      </c>
      <c r="DM29" s="657"/>
      <c r="DN29" s="657"/>
      <c r="DO29" s="657"/>
      <c r="DP29" s="657"/>
      <c r="DQ29" s="657"/>
      <c r="DR29" s="657"/>
      <c r="DS29" s="657"/>
      <c r="DT29" s="657"/>
      <c r="DU29" s="657"/>
      <c r="DV29" s="658"/>
      <c r="DW29" s="630">
        <v>12.5</v>
      </c>
      <c r="DX29" s="655"/>
      <c r="DY29" s="655"/>
      <c r="DZ29" s="655"/>
      <c r="EA29" s="655"/>
      <c r="EB29" s="655"/>
      <c r="EC29" s="656"/>
    </row>
    <row r="30" spans="2:133" ht="11.25" customHeight="1" x14ac:dyDescent="0.15">
      <c r="B30" s="622" t="s">
        <v>288</v>
      </c>
      <c r="C30" s="623"/>
      <c r="D30" s="623"/>
      <c r="E30" s="623"/>
      <c r="F30" s="623"/>
      <c r="G30" s="623"/>
      <c r="H30" s="623"/>
      <c r="I30" s="623"/>
      <c r="J30" s="623"/>
      <c r="K30" s="623"/>
      <c r="L30" s="623"/>
      <c r="M30" s="623"/>
      <c r="N30" s="623"/>
      <c r="O30" s="623"/>
      <c r="P30" s="623"/>
      <c r="Q30" s="624"/>
      <c r="R30" s="625">
        <v>857120</v>
      </c>
      <c r="S30" s="626"/>
      <c r="T30" s="626"/>
      <c r="U30" s="626"/>
      <c r="V30" s="626"/>
      <c r="W30" s="626"/>
      <c r="X30" s="626"/>
      <c r="Y30" s="627"/>
      <c r="Z30" s="628">
        <v>4</v>
      </c>
      <c r="AA30" s="628"/>
      <c r="AB30" s="628"/>
      <c r="AC30" s="628"/>
      <c r="AD30" s="629" t="s">
        <v>110</v>
      </c>
      <c r="AE30" s="629"/>
      <c r="AF30" s="629"/>
      <c r="AG30" s="629"/>
      <c r="AH30" s="629"/>
      <c r="AI30" s="629"/>
      <c r="AJ30" s="629"/>
      <c r="AK30" s="629"/>
      <c r="AL30" s="630" t="s">
        <v>110</v>
      </c>
      <c r="AM30" s="631"/>
      <c r="AN30" s="631"/>
      <c r="AO30" s="632"/>
      <c r="AP30" s="671" t="s">
        <v>289</v>
      </c>
      <c r="AQ30" s="672"/>
      <c r="AR30" s="672"/>
      <c r="AS30" s="672"/>
      <c r="AT30" s="677" t="s">
        <v>290</v>
      </c>
      <c r="AU30" s="184"/>
      <c r="AV30" s="184"/>
      <c r="AW30" s="184"/>
      <c r="AX30" s="611" t="s">
        <v>169</v>
      </c>
      <c r="AY30" s="612"/>
      <c r="AZ30" s="612"/>
      <c r="BA30" s="612"/>
      <c r="BB30" s="612"/>
      <c r="BC30" s="612"/>
      <c r="BD30" s="612"/>
      <c r="BE30" s="612"/>
      <c r="BF30" s="613"/>
      <c r="BG30" s="683">
        <v>98.5</v>
      </c>
      <c r="BH30" s="684"/>
      <c r="BI30" s="684"/>
      <c r="BJ30" s="684"/>
      <c r="BK30" s="684"/>
      <c r="BL30" s="684"/>
      <c r="BM30" s="620">
        <v>92.3</v>
      </c>
      <c r="BN30" s="684"/>
      <c r="BO30" s="684"/>
      <c r="BP30" s="684"/>
      <c r="BQ30" s="685"/>
      <c r="BR30" s="683">
        <v>98.4</v>
      </c>
      <c r="BS30" s="684"/>
      <c r="BT30" s="684"/>
      <c r="BU30" s="684"/>
      <c r="BV30" s="684"/>
      <c r="BW30" s="684"/>
      <c r="BX30" s="620">
        <v>92.1</v>
      </c>
      <c r="BY30" s="684"/>
      <c r="BZ30" s="684"/>
      <c r="CA30" s="684"/>
      <c r="CB30" s="685"/>
      <c r="CD30" s="688"/>
      <c r="CE30" s="689"/>
      <c r="CF30" s="639" t="s">
        <v>291</v>
      </c>
      <c r="CG30" s="640"/>
      <c r="CH30" s="640"/>
      <c r="CI30" s="640"/>
      <c r="CJ30" s="640"/>
      <c r="CK30" s="640"/>
      <c r="CL30" s="640"/>
      <c r="CM30" s="640"/>
      <c r="CN30" s="640"/>
      <c r="CO30" s="640"/>
      <c r="CP30" s="640"/>
      <c r="CQ30" s="641"/>
      <c r="CR30" s="625">
        <v>1266202</v>
      </c>
      <c r="CS30" s="626"/>
      <c r="CT30" s="626"/>
      <c r="CU30" s="626"/>
      <c r="CV30" s="626"/>
      <c r="CW30" s="626"/>
      <c r="CX30" s="626"/>
      <c r="CY30" s="627"/>
      <c r="CZ30" s="659">
        <v>6.2</v>
      </c>
      <c r="DA30" s="660"/>
      <c r="DB30" s="660"/>
      <c r="DC30" s="661"/>
      <c r="DD30" s="634">
        <v>1266202</v>
      </c>
      <c r="DE30" s="626"/>
      <c r="DF30" s="626"/>
      <c r="DG30" s="626"/>
      <c r="DH30" s="626"/>
      <c r="DI30" s="626"/>
      <c r="DJ30" s="626"/>
      <c r="DK30" s="627"/>
      <c r="DL30" s="634">
        <v>1266202</v>
      </c>
      <c r="DM30" s="626"/>
      <c r="DN30" s="626"/>
      <c r="DO30" s="626"/>
      <c r="DP30" s="626"/>
      <c r="DQ30" s="626"/>
      <c r="DR30" s="626"/>
      <c r="DS30" s="626"/>
      <c r="DT30" s="626"/>
      <c r="DU30" s="626"/>
      <c r="DV30" s="627"/>
      <c r="DW30" s="630">
        <v>11.2</v>
      </c>
      <c r="DX30" s="655"/>
      <c r="DY30" s="655"/>
      <c r="DZ30" s="655"/>
      <c r="EA30" s="655"/>
      <c r="EB30" s="655"/>
      <c r="EC30" s="656"/>
    </row>
    <row r="31" spans="2:133" ht="11.25" customHeight="1" x14ac:dyDescent="0.15">
      <c r="B31" s="622" t="s">
        <v>292</v>
      </c>
      <c r="C31" s="623"/>
      <c r="D31" s="623"/>
      <c r="E31" s="623"/>
      <c r="F31" s="623"/>
      <c r="G31" s="623"/>
      <c r="H31" s="623"/>
      <c r="I31" s="623"/>
      <c r="J31" s="623"/>
      <c r="K31" s="623"/>
      <c r="L31" s="623"/>
      <c r="M31" s="623"/>
      <c r="N31" s="623"/>
      <c r="O31" s="623"/>
      <c r="P31" s="623"/>
      <c r="Q31" s="624"/>
      <c r="R31" s="625">
        <v>1350084</v>
      </c>
      <c r="S31" s="626"/>
      <c r="T31" s="626"/>
      <c r="U31" s="626"/>
      <c r="V31" s="626"/>
      <c r="W31" s="626"/>
      <c r="X31" s="626"/>
      <c r="Y31" s="627"/>
      <c r="Z31" s="628">
        <v>6.3</v>
      </c>
      <c r="AA31" s="628"/>
      <c r="AB31" s="628"/>
      <c r="AC31" s="628"/>
      <c r="AD31" s="629" t="s">
        <v>110</v>
      </c>
      <c r="AE31" s="629"/>
      <c r="AF31" s="629"/>
      <c r="AG31" s="629"/>
      <c r="AH31" s="629"/>
      <c r="AI31" s="629"/>
      <c r="AJ31" s="629"/>
      <c r="AK31" s="629"/>
      <c r="AL31" s="630" t="s">
        <v>110</v>
      </c>
      <c r="AM31" s="631"/>
      <c r="AN31" s="631"/>
      <c r="AO31" s="632"/>
      <c r="AP31" s="673"/>
      <c r="AQ31" s="674"/>
      <c r="AR31" s="674"/>
      <c r="AS31" s="674"/>
      <c r="AT31" s="678"/>
      <c r="AU31" s="183" t="s">
        <v>293</v>
      </c>
      <c r="AV31" s="183"/>
      <c r="AW31" s="183"/>
      <c r="AX31" s="622" t="s">
        <v>294</v>
      </c>
      <c r="AY31" s="623"/>
      <c r="AZ31" s="623"/>
      <c r="BA31" s="623"/>
      <c r="BB31" s="623"/>
      <c r="BC31" s="623"/>
      <c r="BD31" s="623"/>
      <c r="BE31" s="623"/>
      <c r="BF31" s="624"/>
      <c r="BG31" s="680">
        <v>98.6</v>
      </c>
      <c r="BH31" s="657"/>
      <c r="BI31" s="657"/>
      <c r="BJ31" s="657"/>
      <c r="BK31" s="657"/>
      <c r="BL31" s="657"/>
      <c r="BM31" s="631">
        <v>93</v>
      </c>
      <c r="BN31" s="681"/>
      <c r="BO31" s="681"/>
      <c r="BP31" s="681"/>
      <c r="BQ31" s="682"/>
      <c r="BR31" s="680">
        <v>98.4</v>
      </c>
      <c r="BS31" s="657"/>
      <c r="BT31" s="657"/>
      <c r="BU31" s="657"/>
      <c r="BV31" s="657"/>
      <c r="BW31" s="657"/>
      <c r="BX31" s="631">
        <v>92.8</v>
      </c>
      <c r="BY31" s="681"/>
      <c r="BZ31" s="681"/>
      <c r="CA31" s="681"/>
      <c r="CB31" s="682"/>
      <c r="CD31" s="688"/>
      <c r="CE31" s="689"/>
      <c r="CF31" s="639" t="s">
        <v>295</v>
      </c>
      <c r="CG31" s="640"/>
      <c r="CH31" s="640"/>
      <c r="CI31" s="640"/>
      <c r="CJ31" s="640"/>
      <c r="CK31" s="640"/>
      <c r="CL31" s="640"/>
      <c r="CM31" s="640"/>
      <c r="CN31" s="640"/>
      <c r="CO31" s="640"/>
      <c r="CP31" s="640"/>
      <c r="CQ31" s="641"/>
      <c r="CR31" s="625">
        <v>147805</v>
      </c>
      <c r="CS31" s="657"/>
      <c r="CT31" s="657"/>
      <c r="CU31" s="657"/>
      <c r="CV31" s="657"/>
      <c r="CW31" s="657"/>
      <c r="CX31" s="657"/>
      <c r="CY31" s="658"/>
      <c r="CZ31" s="659">
        <v>0.7</v>
      </c>
      <c r="DA31" s="660"/>
      <c r="DB31" s="660"/>
      <c r="DC31" s="661"/>
      <c r="DD31" s="634">
        <v>147805</v>
      </c>
      <c r="DE31" s="657"/>
      <c r="DF31" s="657"/>
      <c r="DG31" s="657"/>
      <c r="DH31" s="657"/>
      <c r="DI31" s="657"/>
      <c r="DJ31" s="657"/>
      <c r="DK31" s="658"/>
      <c r="DL31" s="634">
        <v>147805</v>
      </c>
      <c r="DM31" s="657"/>
      <c r="DN31" s="657"/>
      <c r="DO31" s="657"/>
      <c r="DP31" s="657"/>
      <c r="DQ31" s="657"/>
      <c r="DR31" s="657"/>
      <c r="DS31" s="657"/>
      <c r="DT31" s="657"/>
      <c r="DU31" s="657"/>
      <c r="DV31" s="658"/>
      <c r="DW31" s="630">
        <v>1.3</v>
      </c>
      <c r="DX31" s="655"/>
      <c r="DY31" s="655"/>
      <c r="DZ31" s="655"/>
      <c r="EA31" s="655"/>
      <c r="EB31" s="655"/>
      <c r="EC31" s="656"/>
    </row>
    <row r="32" spans="2:133" ht="11.25" customHeight="1" x14ac:dyDescent="0.15">
      <c r="B32" s="622" t="s">
        <v>296</v>
      </c>
      <c r="C32" s="623"/>
      <c r="D32" s="623"/>
      <c r="E32" s="623"/>
      <c r="F32" s="623"/>
      <c r="G32" s="623"/>
      <c r="H32" s="623"/>
      <c r="I32" s="623"/>
      <c r="J32" s="623"/>
      <c r="K32" s="623"/>
      <c r="L32" s="623"/>
      <c r="M32" s="623"/>
      <c r="N32" s="623"/>
      <c r="O32" s="623"/>
      <c r="P32" s="623"/>
      <c r="Q32" s="624"/>
      <c r="R32" s="625">
        <v>517177</v>
      </c>
      <c r="S32" s="626"/>
      <c r="T32" s="626"/>
      <c r="U32" s="626"/>
      <c r="V32" s="626"/>
      <c r="W32" s="626"/>
      <c r="X32" s="626"/>
      <c r="Y32" s="627"/>
      <c r="Z32" s="628">
        <v>2.4</v>
      </c>
      <c r="AA32" s="628"/>
      <c r="AB32" s="628"/>
      <c r="AC32" s="628"/>
      <c r="AD32" s="629">
        <v>3493</v>
      </c>
      <c r="AE32" s="629"/>
      <c r="AF32" s="629"/>
      <c r="AG32" s="629"/>
      <c r="AH32" s="629"/>
      <c r="AI32" s="629"/>
      <c r="AJ32" s="629"/>
      <c r="AK32" s="629"/>
      <c r="AL32" s="630">
        <v>0</v>
      </c>
      <c r="AM32" s="631"/>
      <c r="AN32" s="631"/>
      <c r="AO32" s="632"/>
      <c r="AP32" s="675"/>
      <c r="AQ32" s="676"/>
      <c r="AR32" s="676"/>
      <c r="AS32" s="676"/>
      <c r="AT32" s="679"/>
      <c r="AU32" s="185"/>
      <c r="AV32" s="185"/>
      <c r="AW32" s="185"/>
      <c r="AX32" s="668" t="s">
        <v>297</v>
      </c>
      <c r="AY32" s="669"/>
      <c r="AZ32" s="669"/>
      <c r="BA32" s="669"/>
      <c r="BB32" s="669"/>
      <c r="BC32" s="669"/>
      <c r="BD32" s="669"/>
      <c r="BE32" s="669"/>
      <c r="BF32" s="670"/>
      <c r="BG32" s="692">
        <v>98.3</v>
      </c>
      <c r="BH32" s="693"/>
      <c r="BI32" s="693"/>
      <c r="BJ32" s="693"/>
      <c r="BK32" s="693"/>
      <c r="BL32" s="693"/>
      <c r="BM32" s="694">
        <v>91</v>
      </c>
      <c r="BN32" s="693"/>
      <c r="BO32" s="693"/>
      <c r="BP32" s="693"/>
      <c r="BQ32" s="695"/>
      <c r="BR32" s="692">
        <v>98.3</v>
      </c>
      <c r="BS32" s="693"/>
      <c r="BT32" s="693"/>
      <c r="BU32" s="693"/>
      <c r="BV32" s="693"/>
      <c r="BW32" s="693"/>
      <c r="BX32" s="694">
        <v>90.6</v>
      </c>
      <c r="BY32" s="693"/>
      <c r="BZ32" s="693"/>
      <c r="CA32" s="693"/>
      <c r="CB32" s="695"/>
      <c r="CD32" s="690"/>
      <c r="CE32" s="691"/>
      <c r="CF32" s="639" t="s">
        <v>298</v>
      </c>
      <c r="CG32" s="640"/>
      <c r="CH32" s="640"/>
      <c r="CI32" s="640"/>
      <c r="CJ32" s="640"/>
      <c r="CK32" s="640"/>
      <c r="CL32" s="640"/>
      <c r="CM32" s="640"/>
      <c r="CN32" s="640"/>
      <c r="CO32" s="640"/>
      <c r="CP32" s="640"/>
      <c r="CQ32" s="641"/>
      <c r="CR32" s="625" t="s">
        <v>110</v>
      </c>
      <c r="CS32" s="626"/>
      <c r="CT32" s="626"/>
      <c r="CU32" s="626"/>
      <c r="CV32" s="626"/>
      <c r="CW32" s="626"/>
      <c r="CX32" s="626"/>
      <c r="CY32" s="627"/>
      <c r="CZ32" s="659" t="s">
        <v>110</v>
      </c>
      <c r="DA32" s="660"/>
      <c r="DB32" s="660"/>
      <c r="DC32" s="661"/>
      <c r="DD32" s="634" t="s">
        <v>110</v>
      </c>
      <c r="DE32" s="626"/>
      <c r="DF32" s="626"/>
      <c r="DG32" s="626"/>
      <c r="DH32" s="626"/>
      <c r="DI32" s="626"/>
      <c r="DJ32" s="626"/>
      <c r="DK32" s="627"/>
      <c r="DL32" s="634" t="s">
        <v>110</v>
      </c>
      <c r="DM32" s="626"/>
      <c r="DN32" s="626"/>
      <c r="DO32" s="626"/>
      <c r="DP32" s="626"/>
      <c r="DQ32" s="626"/>
      <c r="DR32" s="626"/>
      <c r="DS32" s="626"/>
      <c r="DT32" s="626"/>
      <c r="DU32" s="626"/>
      <c r="DV32" s="627"/>
      <c r="DW32" s="630" t="s">
        <v>110</v>
      </c>
      <c r="DX32" s="655"/>
      <c r="DY32" s="655"/>
      <c r="DZ32" s="655"/>
      <c r="EA32" s="655"/>
      <c r="EB32" s="655"/>
      <c r="EC32" s="656"/>
    </row>
    <row r="33" spans="2:133" ht="11.25" customHeight="1" x14ac:dyDescent="0.15">
      <c r="B33" s="622" t="s">
        <v>299</v>
      </c>
      <c r="C33" s="623"/>
      <c r="D33" s="623"/>
      <c r="E33" s="623"/>
      <c r="F33" s="623"/>
      <c r="G33" s="623"/>
      <c r="H33" s="623"/>
      <c r="I33" s="623"/>
      <c r="J33" s="623"/>
      <c r="K33" s="623"/>
      <c r="L33" s="623"/>
      <c r="M33" s="623"/>
      <c r="N33" s="623"/>
      <c r="O33" s="623"/>
      <c r="P33" s="623"/>
      <c r="Q33" s="624"/>
      <c r="R33" s="625">
        <v>3072585</v>
      </c>
      <c r="S33" s="626"/>
      <c r="T33" s="626"/>
      <c r="U33" s="626"/>
      <c r="V33" s="626"/>
      <c r="W33" s="626"/>
      <c r="X33" s="626"/>
      <c r="Y33" s="627"/>
      <c r="Z33" s="628">
        <v>14.4</v>
      </c>
      <c r="AA33" s="628"/>
      <c r="AB33" s="628"/>
      <c r="AC33" s="628"/>
      <c r="AD33" s="629" t="s">
        <v>110</v>
      </c>
      <c r="AE33" s="629"/>
      <c r="AF33" s="629"/>
      <c r="AG33" s="629"/>
      <c r="AH33" s="629"/>
      <c r="AI33" s="629"/>
      <c r="AJ33" s="629"/>
      <c r="AK33" s="629"/>
      <c r="AL33" s="630" t="s">
        <v>110</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300</v>
      </c>
      <c r="CE33" s="640"/>
      <c r="CF33" s="640"/>
      <c r="CG33" s="640"/>
      <c r="CH33" s="640"/>
      <c r="CI33" s="640"/>
      <c r="CJ33" s="640"/>
      <c r="CK33" s="640"/>
      <c r="CL33" s="640"/>
      <c r="CM33" s="640"/>
      <c r="CN33" s="640"/>
      <c r="CO33" s="640"/>
      <c r="CP33" s="640"/>
      <c r="CQ33" s="641"/>
      <c r="CR33" s="625">
        <v>8077440</v>
      </c>
      <c r="CS33" s="657"/>
      <c r="CT33" s="657"/>
      <c r="CU33" s="657"/>
      <c r="CV33" s="657"/>
      <c r="CW33" s="657"/>
      <c r="CX33" s="657"/>
      <c r="CY33" s="658"/>
      <c r="CZ33" s="659">
        <v>39.5</v>
      </c>
      <c r="DA33" s="660"/>
      <c r="DB33" s="660"/>
      <c r="DC33" s="661"/>
      <c r="DD33" s="634">
        <v>6758072</v>
      </c>
      <c r="DE33" s="657"/>
      <c r="DF33" s="657"/>
      <c r="DG33" s="657"/>
      <c r="DH33" s="657"/>
      <c r="DI33" s="657"/>
      <c r="DJ33" s="657"/>
      <c r="DK33" s="658"/>
      <c r="DL33" s="634">
        <v>4939649</v>
      </c>
      <c r="DM33" s="657"/>
      <c r="DN33" s="657"/>
      <c r="DO33" s="657"/>
      <c r="DP33" s="657"/>
      <c r="DQ33" s="657"/>
      <c r="DR33" s="657"/>
      <c r="DS33" s="657"/>
      <c r="DT33" s="657"/>
      <c r="DU33" s="657"/>
      <c r="DV33" s="658"/>
      <c r="DW33" s="630">
        <v>43.7</v>
      </c>
      <c r="DX33" s="655"/>
      <c r="DY33" s="655"/>
      <c r="DZ33" s="655"/>
      <c r="EA33" s="655"/>
      <c r="EB33" s="655"/>
      <c r="EC33" s="656"/>
    </row>
    <row r="34" spans="2:133" ht="11.25" customHeight="1" x14ac:dyDescent="0.15">
      <c r="B34" s="622" t="s">
        <v>301</v>
      </c>
      <c r="C34" s="623"/>
      <c r="D34" s="623"/>
      <c r="E34" s="623"/>
      <c r="F34" s="623"/>
      <c r="G34" s="623"/>
      <c r="H34" s="623"/>
      <c r="I34" s="623"/>
      <c r="J34" s="623"/>
      <c r="K34" s="623"/>
      <c r="L34" s="623"/>
      <c r="M34" s="623"/>
      <c r="N34" s="623"/>
      <c r="O34" s="623"/>
      <c r="P34" s="623"/>
      <c r="Q34" s="624"/>
      <c r="R34" s="625" t="s">
        <v>110</v>
      </c>
      <c r="S34" s="626"/>
      <c r="T34" s="626"/>
      <c r="U34" s="626"/>
      <c r="V34" s="626"/>
      <c r="W34" s="626"/>
      <c r="X34" s="626"/>
      <c r="Y34" s="627"/>
      <c r="Z34" s="628" t="s">
        <v>110</v>
      </c>
      <c r="AA34" s="628"/>
      <c r="AB34" s="628"/>
      <c r="AC34" s="628"/>
      <c r="AD34" s="629" t="s">
        <v>110</v>
      </c>
      <c r="AE34" s="629"/>
      <c r="AF34" s="629"/>
      <c r="AG34" s="629"/>
      <c r="AH34" s="629"/>
      <c r="AI34" s="629"/>
      <c r="AJ34" s="629"/>
      <c r="AK34" s="629"/>
      <c r="AL34" s="630" t="s">
        <v>110</v>
      </c>
      <c r="AM34" s="631"/>
      <c r="AN34" s="631"/>
      <c r="AO34" s="632"/>
      <c r="AP34" s="188"/>
      <c r="AQ34" s="604" t="s">
        <v>302</v>
      </c>
      <c r="AR34" s="605"/>
      <c r="AS34" s="605"/>
      <c r="AT34" s="605"/>
      <c r="AU34" s="605"/>
      <c r="AV34" s="605"/>
      <c r="AW34" s="605"/>
      <c r="AX34" s="605"/>
      <c r="AY34" s="605"/>
      <c r="AZ34" s="605"/>
      <c r="BA34" s="605"/>
      <c r="BB34" s="605"/>
      <c r="BC34" s="605"/>
      <c r="BD34" s="605"/>
      <c r="BE34" s="605"/>
      <c r="BF34" s="606"/>
      <c r="BG34" s="604" t="s">
        <v>303</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304</v>
      </c>
      <c r="CE34" s="640"/>
      <c r="CF34" s="640"/>
      <c r="CG34" s="640"/>
      <c r="CH34" s="640"/>
      <c r="CI34" s="640"/>
      <c r="CJ34" s="640"/>
      <c r="CK34" s="640"/>
      <c r="CL34" s="640"/>
      <c r="CM34" s="640"/>
      <c r="CN34" s="640"/>
      <c r="CO34" s="640"/>
      <c r="CP34" s="640"/>
      <c r="CQ34" s="641"/>
      <c r="CR34" s="625">
        <v>3048221</v>
      </c>
      <c r="CS34" s="626"/>
      <c r="CT34" s="626"/>
      <c r="CU34" s="626"/>
      <c r="CV34" s="626"/>
      <c r="CW34" s="626"/>
      <c r="CX34" s="626"/>
      <c r="CY34" s="627"/>
      <c r="CZ34" s="659">
        <v>14.9</v>
      </c>
      <c r="DA34" s="660"/>
      <c r="DB34" s="660"/>
      <c r="DC34" s="661"/>
      <c r="DD34" s="634">
        <v>2392446</v>
      </c>
      <c r="DE34" s="626"/>
      <c r="DF34" s="626"/>
      <c r="DG34" s="626"/>
      <c r="DH34" s="626"/>
      <c r="DI34" s="626"/>
      <c r="DJ34" s="626"/>
      <c r="DK34" s="627"/>
      <c r="DL34" s="634">
        <v>1923542</v>
      </c>
      <c r="DM34" s="626"/>
      <c r="DN34" s="626"/>
      <c r="DO34" s="626"/>
      <c r="DP34" s="626"/>
      <c r="DQ34" s="626"/>
      <c r="DR34" s="626"/>
      <c r="DS34" s="626"/>
      <c r="DT34" s="626"/>
      <c r="DU34" s="626"/>
      <c r="DV34" s="627"/>
      <c r="DW34" s="630">
        <v>17</v>
      </c>
      <c r="DX34" s="655"/>
      <c r="DY34" s="655"/>
      <c r="DZ34" s="655"/>
      <c r="EA34" s="655"/>
      <c r="EB34" s="655"/>
      <c r="EC34" s="656"/>
    </row>
    <row r="35" spans="2:133" ht="11.25" customHeight="1" x14ac:dyDescent="0.15">
      <c r="B35" s="622" t="s">
        <v>305</v>
      </c>
      <c r="C35" s="623"/>
      <c r="D35" s="623"/>
      <c r="E35" s="623"/>
      <c r="F35" s="623"/>
      <c r="G35" s="623"/>
      <c r="H35" s="623"/>
      <c r="I35" s="623"/>
      <c r="J35" s="623"/>
      <c r="K35" s="623"/>
      <c r="L35" s="623"/>
      <c r="M35" s="623"/>
      <c r="N35" s="623"/>
      <c r="O35" s="623"/>
      <c r="P35" s="623"/>
      <c r="Q35" s="624"/>
      <c r="R35" s="625">
        <v>706385</v>
      </c>
      <c r="S35" s="626"/>
      <c r="T35" s="626"/>
      <c r="U35" s="626"/>
      <c r="V35" s="626"/>
      <c r="W35" s="626"/>
      <c r="X35" s="626"/>
      <c r="Y35" s="627"/>
      <c r="Z35" s="628">
        <v>3.3</v>
      </c>
      <c r="AA35" s="628"/>
      <c r="AB35" s="628"/>
      <c r="AC35" s="628"/>
      <c r="AD35" s="629" t="s">
        <v>110</v>
      </c>
      <c r="AE35" s="629"/>
      <c r="AF35" s="629"/>
      <c r="AG35" s="629"/>
      <c r="AH35" s="629"/>
      <c r="AI35" s="629"/>
      <c r="AJ35" s="629"/>
      <c r="AK35" s="629"/>
      <c r="AL35" s="630" t="s">
        <v>110</v>
      </c>
      <c r="AM35" s="631"/>
      <c r="AN35" s="631"/>
      <c r="AO35" s="632"/>
      <c r="AP35" s="188"/>
      <c r="AQ35" s="636" t="s">
        <v>306</v>
      </c>
      <c r="AR35" s="637"/>
      <c r="AS35" s="637"/>
      <c r="AT35" s="637"/>
      <c r="AU35" s="637"/>
      <c r="AV35" s="637"/>
      <c r="AW35" s="637"/>
      <c r="AX35" s="637"/>
      <c r="AY35" s="638"/>
      <c r="AZ35" s="614">
        <v>1622966</v>
      </c>
      <c r="BA35" s="615"/>
      <c r="BB35" s="615"/>
      <c r="BC35" s="615"/>
      <c r="BD35" s="615"/>
      <c r="BE35" s="615"/>
      <c r="BF35" s="696"/>
      <c r="BG35" s="636" t="s">
        <v>307</v>
      </c>
      <c r="BH35" s="637"/>
      <c r="BI35" s="637"/>
      <c r="BJ35" s="637"/>
      <c r="BK35" s="637"/>
      <c r="BL35" s="637"/>
      <c r="BM35" s="637"/>
      <c r="BN35" s="637"/>
      <c r="BO35" s="637"/>
      <c r="BP35" s="637"/>
      <c r="BQ35" s="637"/>
      <c r="BR35" s="637"/>
      <c r="BS35" s="637"/>
      <c r="BT35" s="637"/>
      <c r="BU35" s="638"/>
      <c r="BV35" s="614">
        <v>329156</v>
      </c>
      <c r="BW35" s="615"/>
      <c r="BX35" s="615"/>
      <c r="BY35" s="615"/>
      <c r="BZ35" s="615"/>
      <c r="CA35" s="615"/>
      <c r="CB35" s="696"/>
      <c r="CD35" s="639" t="s">
        <v>308</v>
      </c>
      <c r="CE35" s="640"/>
      <c r="CF35" s="640"/>
      <c r="CG35" s="640"/>
      <c r="CH35" s="640"/>
      <c r="CI35" s="640"/>
      <c r="CJ35" s="640"/>
      <c r="CK35" s="640"/>
      <c r="CL35" s="640"/>
      <c r="CM35" s="640"/>
      <c r="CN35" s="640"/>
      <c r="CO35" s="640"/>
      <c r="CP35" s="640"/>
      <c r="CQ35" s="641"/>
      <c r="CR35" s="625">
        <v>65731</v>
      </c>
      <c r="CS35" s="657"/>
      <c r="CT35" s="657"/>
      <c r="CU35" s="657"/>
      <c r="CV35" s="657"/>
      <c r="CW35" s="657"/>
      <c r="CX35" s="657"/>
      <c r="CY35" s="658"/>
      <c r="CZ35" s="659">
        <v>0.3</v>
      </c>
      <c r="DA35" s="660"/>
      <c r="DB35" s="660"/>
      <c r="DC35" s="661"/>
      <c r="DD35" s="634">
        <v>62103</v>
      </c>
      <c r="DE35" s="657"/>
      <c r="DF35" s="657"/>
      <c r="DG35" s="657"/>
      <c r="DH35" s="657"/>
      <c r="DI35" s="657"/>
      <c r="DJ35" s="657"/>
      <c r="DK35" s="658"/>
      <c r="DL35" s="634">
        <v>62103</v>
      </c>
      <c r="DM35" s="657"/>
      <c r="DN35" s="657"/>
      <c r="DO35" s="657"/>
      <c r="DP35" s="657"/>
      <c r="DQ35" s="657"/>
      <c r="DR35" s="657"/>
      <c r="DS35" s="657"/>
      <c r="DT35" s="657"/>
      <c r="DU35" s="657"/>
      <c r="DV35" s="658"/>
      <c r="DW35" s="630">
        <v>0.5</v>
      </c>
      <c r="DX35" s="655"/>
      <c r="DY35" s="655"/>
      <c r="DZ35" s="655"/>
      <c r="EA35" s="655"/>
      <c r="EB35" s="655"/>
      <c r="EC35" s="656"/>
    </row>
    <row r="36" spans="2:133" ht="11.25" customHeight="1" x14ac:dyDescent="0.15">
      <c r="B36" s="668" t="s">
        <v>309</v>
      </c>
      <c r="C36" s="669"/>
      <c r="D36" s="669"/>
      <c r="E36" s="669"/>
      <c r="F36" s="669"/>
      <c r="G36" s="669"/>
      <c r="H36" s="669"/>
      <c r="I36" s="669"/>
      <c r="J36" s="669"/>
      <c r="K36" s="669"/>
      <c r="L36" s="669"/>
      <c r="M36" s="669"/>
      <c r="N36" s="669"/>
      <c r="O36" s="669"/>
      <c r="P36" s="669"/>
      <c r="Q36" s="670"/>
      <c r="R36" s="697">
        <v>21275279</v>
      </c>
      <c r="S36" s="698"/>
      <c r="T36" s="698"/>
      <c r="U36" s="698"/>
      <c r="V36" s="698"/>
      <c r="W36" s="698"/>
      <c r="X36" s="698"/>
      <c r="Y36" s="699"/>
      <c r="Z36" s="700">
        <v>100</v>
      </c>
      <c r="AA36" s="700"/>
      <c r="AB36" s="700"/>
      <c r="AC36" s="700"/>
      <c r="AD36" s="701">
        <v>10602801</v>
      </c>
      <c r="AE36" s="701"/>
      <c r="AF36" s="701"/>
      <c r="AG36" s="701"/>
      <c r="AH36" s="701"/>
      <c r="AI36" s="701"/>
      <c r="AJ36" s="701"/>
      <c r="AK36" s="701"/>
      <c r="AL36" s="702">
        <v>100</v>
      </c>
      <c r="AM36" s="694"/>
      <c r="AN36" s="694"/>
      <c r="AO36" s="703"/>
      <c r="AQ36" s="704" t="s">
        <v>310</v>
      </c>
      <c r="AR36" s="705"/>
      <c r="AS36" s="705"/>
      <c r="AT36" s="705"/>
      <c r="AU36" s="705"/>
      <c r="AV36" s="705"/>
      <c r="AW36" s="705"/>
      <c r="AX36" s="705"/>
      <c r="AY36" s="706"/>
      <c r="AZ36" s="625">
        <v>164499</v>
      </c>
      <c r="BA36" s="626"/>
      <c r="BB36" s="626"/>
      <c r="BC36" s="626"/>
      <c r="BD36" s="657"/>
      <c r="BE36" s="657"/>
      <c r="BF36" s="682"/>
      <c r="BG36" s="639" t="s">
        <v>311</v>
      </c>
      <c r="BH36" s="640"/>
      <c r="BI36" s="640"/>
      <c r="BJ36" s="640"/>
      <c r="BK36" s="640"/>
      <c r="BL36" s="640"/>
      <c r="BM36" s="640"/>
      <c r="BN36" s="640"/>
      <c r="BO36" s="640"/>
      <c r="BP36" s="640"/>
      <c r="BQ36" s="640"/>
      <c r="BR36" s="640"/>
      <c r="BS36" s="640"/>
      <c r="BT36" s="640"/>
      <c r="BU36" s="641"/>
      <c r="BV36" s="625">
        <v>271698</v>
      </c>
      <c r="BW36" s="626"/>
      <c r="BX36" s="626"/>
      <c r="BY36" s="626"/>
      <c r="BZ36" s="626"/>
      <c r="CA36" s="626"/>
      <c r="CB36" s="635"/>
      <c r="CD36" s="639" t="s">
        <v>312</v>
      </c>
      <c r="CE36" s="640"/>
      <c r="CF36" s="640"/>
      <c r="CG36" s="640"/>
      <c r="CH36" s="640"/>
      <c r="CI36" s="640"/>
      <c r="CJ36" s="640"/>
      <c r="CK36" s="640"/>
      <c r="CL36" s="640"/>
      <c r="CM36" s="640"/>
      <c r="CN36" s="640"/>
      <c r="CO36" s="640"/>
      <c r="CP36" s="640"/>
      <c r="CQ36" s="641"/>
      <c r="CR36" s="625">
        <v>2317030</v>
      </c>
      <c r="CS36" s="626"/>
      <c r="CT36" s="626"/>
      <c r="CU36" s="626"/>
      <c r="CV36" s="626"/>
      <c r="CW36" s="626"/>
      <c r="CX36" s="626"/>
      <c r="CY36" s="627"/>
      <c r="CZ36" s="659">
        <v>11.3</v>
      </c>
      <c r="DA36" s="660"/>
      <c r="DB36" s="660"/>
      <c r="DC36" s="661"/>
      <c r="DD36" s="634">
        <v>2281930</v>
      </c>
      <c r="DE36" s="626"/>
      <c r="DF36" s="626"/>
      <c r="DG36" s="626"/>
      <c r="DH36" s="626"/>
      <c r="DI36" s="626"/>
      <c r="DJ36" s="626"/>
      <c r="DK36" s="627"/>
      <c r="DL36" s="634">
        <v>1791231</v>
      </c>
      <c r="DM36" s="626"/>
      <c r="DN36" s="626"/>
      <c r="DO36" s="626"/>
      <c r="DP36" s="626"/>
      <c r="DQ36" s="626"/>
      <c r="DR36" s="626"/>
      <c r="DS36" s="626"/>
      <c r="DT36" s="626"/>
      <c r="DU36" s="626"/>
      <c r="DV36" s="627"/>
      <c r="DW36" s="630">
        <v>15.8</v>
      </c>
      <c r="DX36" s="655"/>
      <c r="DY36" s="655"/>
      <c r="DZ36" s="655"/>
      <c r="EA36" s="655"/>
      <c r="EB36" s="655"/>
      <c r="EC36" s="656"/>
    </row>
    <row r="37" spans="2:133" ht="11.25" customHeight="1" x14ac:dyDescent="0.15">
      <c r="AQ37" s="704" t="s">
        <v>313</v>
      </c>
      <c r="AR37" s="705"/>
      <c r="AS37" s="705"/>
      <c r="AT37" s="705"/>
      <c r="AU37" s="705"/>
      <c r="AV37" s="705"/>
      <c r="AW37" s="705"/>
      <c r="AX37" s="705"/>
      <c r="AY37" s="706"/>
      <c r="AZ37" s="625">
        <v>70178</v>
      </c>
      <c r="BA37" s="626"/>
      <c r="BB37" s="626"/>
      <c r="BC37" s="626"/>
      <c r="BD37" s="657"/>
      <c r="BE37" s="657"/>
      <c r="BF37" s="682"/>
      <c r="BG37" s="639" t="s">
        <v>314</v>
      </c>
      <c r="BH37" s="640"/>
      <c r="BI37" s="640"/>
      <c r="BJ37" s="640"/>
      <c r="BK37" s="640"/>
      <c r="BL37" s="640"/>
      <c r="BM37" s="640"/>
      <c r="BN37" s="640"/>
      <c r="BO37" s="640"/>
      <c r="BP37" s="640"/>
      <c r="BQ37" s="640"/>
      <c r="BR37" s="640"/>
      <c r="BS37" s="640"/>
      <c r="BT37" s="640"/>
      <c r="BU37" s="641"/>
      <c r="BV37" s="625">
        <v>8704</v>
      </c>
      <c r="BW37" s="626"/>
      <c r="BX37" s="626"/>
      <c r="BY37" s="626"/>
      <c r="BZ37" s="626"/>
      <c r="CA37" s="626"/>
      <c r="CB37" s="635"/>
      <c r="CD37" s="639" t="s">
        <v>315</v>
      </c>
      <c r="CE37" s="640"/>
      <c r="CF37" s="640"/>
      <c r="CG37" s="640"/>
      <c r="CH37" s="640"/>
      <c r="CI37" s="640"/>
      <c r="CJ37" s="640"/>
      <c r="CK37" s="640"/>
      <c r="CL37" s="640"/>
      <c r="CM37" s="640"/>
      <c r="CN37" s="640"/>
      <c r="CO37" s="640"/>
      <c r="CP37" s="640"/>
      <c r="CQ37" s="641"/>
      <c r="CR37" s="625">
        <v>1845002</v>
      </c>
      <c r="CS37" s="657"/>
      <c r="CT37" s="657"/>
      <c r="CU37" s="657"/>
      <c r="CV37" s="657"/>
      <c r="CW37" s="657"/>
      <c r="CX37" s="657"/>
      <c r="CY37" s="658"/>
      <c r="CZ37" s="659">
        <v>9</v>
      </c>
      <c r="DA37" s="660"/>
      <c r="DB37" s="660"/>
      <c r="DC37" s="661"/>
      <c r="DD37" s="634">
        <v>1838665</v>
      </c>
      <c r="DE37" s="657"/>
      <c r="DF37" s="657"/>
      <c r="DG37" s="657"/>
      <c r="DH37" s="657"/>
      <c r="DI37" s="657"/>
      <c r="DJ37" s="657"/>
      <c r="DK37" s="658"/>
      <c r="DL37" s="634">
        <v>1564366</v>
      </c>
      <c r="DM37" s="657"/>
      <c r="DN37" s="657"/>
      <c r="DO37" s="657"/>
      <c r="DP37" s="657"/>
      <c r="DQ37" s="657"/>
      <c r="DR37" s="657"/>
      <c r="DS37" s="657"/>
      <c r="DT37" s="657"/>
      <c r="DU37" s="657"/>
      <c r="DV37" s="658"/>
      <c r="DW37" s="630">
        <v>13.8</v>
      </c>
      <c r="DX37" s="655"/>
      <c r="DY37" s="655"/>
      <c r="DZ37" s="655"/>
      <c r="EA37" s="655"/>
      <c r="EB37" s="655"/>
      <c r="EC37" s="656"/>
    </row>
    <row r="38" spans="2:133" ht="11.25" customHeight="1" x14ac:dyDescent="0.15">
      <c r="AQ38" s="704" t="s">
        <v>316</v>
      </c>
      <c r="AR38" s="705"/>
      <c r="AS38" s="705"/>
      <c r="AT38" s="705"/>
      <c r="AU38" s="705"/>
      <c r="AV38" s="705"/>
      <c r="AW38" s="705"/>
      <c r="AX38" s="705"/>
      <c r="AY38" s="706"/>
      <c r="AZ38" s="625" t="s">
        <v>317</v>
      </c>
      <c r="BA38" s="626"/>
      <c r="BB38" s="626"/>
      <c r="BC38" s="626"/>
      <c r="BD38" s="657"/>
      <c r="BE38" s="657"/>
      <c r="BF38" s="682"/>
      <c r="BG38" s="639" t="s">
        <v>318</v>
      </c>
      <c r="BH38" s="640"/>
      <c r="BI38" s="640"/>
      <c r="BJ38" s="640"/>
      <c r="BK38" s="640"/>
      <c r="BL38" s="640"/>
      <c r="BM38" s="640"/>
      <c r="BN38" s="640"/>
      <c r="BO38" s="640"/>
      <c r="BP38" s="640"/>
      <c r="BQ38" s="640"/>
      <c r="BR38" s="640"/>
      <c r="BS38" s="640"/>
      <c r="BT38" s="640"/>
      <c r="BU38" s="641"/>
      <c r="BV38" s="625">
        <v>14938</v>
      </c>
      <c r="BW38" s="626"/>
      <c r="BX38" s="626"/>
      <c r="BY38" s="626"/>
      <c r="BZ38" s="626"/>
      <c r="CA38" s="626"/>
      <c r="CB38" s="635"/>
      <c r="CD38" s="639" t="s">
        <v>319</v>
      </c>
      <c r="CE38" s="640"/>
      <c r="CF38" s="640"/>
      <c r="CG38" s="640"/>
      <c r="CH38" s="640"/>
      <c r="CI38" s="640"/>
      <c r="CJ38" s="640"/>
      <c r="CK38" s="640"/>
      <c r="CL38" s="640"/>
      <c r="CM38" s="640"/>
      <c r="CN38" s="640"/>
      <c r="CO38" s="640"/>
      <c r="CP38" s="640"/>
      <c r="CQ38" s="641"/>
      <c r="CR38" s="625">
        <v>1458467</v>
      </c>
      <c r="CS38" s="626"/>
      <c r="CT38" s="626"/>
      <c r="CU38" s="626"/>
      <c r="CV38" s="626"/>
      <c r="CW38" s="626"/>
      <c r="CX38" s="626"/>
      <c r="CY38" s="627"/>
      <c r="CZ38" s="659">
        <v>7.1</v>
      </c>
      <c r="DA38" s="660"/>
      <c r="DB38" s="660"/>
      <c r="DC38" s="661"/>
      <c r="DD38" s="634">
        <v>1198022</v>
      </c>
      <c r="DE38" s="626"/>
      <c r="DF38" s="626"/>
      <c r="DG38" s="626"/>
      <c r="DH38" s="626"/>
      <c r="DI38" s="626"/>
      <c r="DJ38" s="626"/>
      <c r="DK38" s="627"/>
      <c r="DL38" s="634">
        <v>1162773</v>
      </c>
      <c r="DM38" s="626"/>
      <c r="DN38" s="626"/>
      <c r="DO38" s="626"/>
      <c r="DP38" s="626"/>
      <c r="DQ38" s="626"/>
      <c r="DR38" s="626"/>
      <c r="DS38" s="626"/>
      <c r="DT38" s="626"/>
      <c r="DU38" s="626"/>
      <c r="DV38" s="627"/>
      <c r="DW38" s="630">
        <v>10.3</v>
      </c>
      <c r="DX38" s="655"/>
      <c r="DY38" s="655"/>
      <c r="DZ38" s="655"/>
      <c r="EA38" s="655"/>
      <c r="EB38" s="655"/>
      <c r="EC38" s="656"/>
    </row>
    <row r="39" spans="2:133" ht="11.25" customHeight="1" x14ac:dyDescent="0.15">
      <c r="AQ39" s="704" t="s">
        <v>320</v>
      </c>
      <c r="AR39" s="705"/>
      <c r="AS39" s="705"/>
      <c r="AT39" s="705"/>
      <c r="AU39" s="705"/>
      <c r="AV39" s="705"/>
      <c r="AW39" s="705"/>
      <c r="AX39" s="705"/>
      <c r="AY39" s="706"/>
      <c r="AZ39" s="625" t="s">
        <v>317</v>
      </c>
      <c r="BA39" s="626"/>
      <c r="BB39" s="626"/>
      <c r="BC39" s="626"/>
      <c r="BD39" s="657"/>
      <c r="BE39" s="657"/>
      <c r="BF39" s="682"/>
      <c r="BG39" s="710" t="s">
        <v>321</v>
      </c>
      <c r="BH39" s="711"/>
      <c r="BI39" s="711"/>
      <c r="BJ39" s="711"/>
      <c r="BK39" s="711"/>
      <c r="BL39" s="189"/>
      <c r="BM39" s="640" t="s">
        <v>322</v>
      </c>
      <c r="BN39" s="640"/>
      <c r="BO39" s="640"/>
      <c r="BP39" s="640"/>
      <c r="BQ39" s="640"/>
      <c r="BR39" s="640"/>
      <c r="BS39" s="640"/>
      <c r="BT39" s="640"/>
      <c r="BU39" s="641"/>
      <c r="BV39" s="625">
        <v>105</v>
      </c>
      <c r="BW39" s="626"/>
      <c r="BX39" s="626"/>
      <c r="BY39" s="626"/>
      <c r="BZ39" s="626"/>
      <c r="CA39" s="626"/>
      <c r="CB39" s="635"/>
      <c r="CD39" s="639" t="s">
        <v>323</v>
      </c>
      <c r="CE39" s="640"/>
      <c r="CF39" s="640"/>
      <c r="CG39" s="640"/>
      <c r="CH39" s="640"/>
      <c r="CI39" s="640"/>
      <c r="CJ39" s="640"/>
      <c r="CK39" s="640"/>
      <c r="CL39" s="640"/>
      <c r="CM39" s="640"/>
      <c r="CN39" s="640"/>
      <c r="CO39" s="640"/>
      <c r="CP39" s="640"/>
      <c r="CQ39" s="641"/>
      <c r="CR39" s="625">
        <v>1030747</v>
      </c>
      <c r="CS39" s="657"/>
      <c r="CT39" s="657"/>
      <c r="CU39" s="657"/>
      <c r="CV39" s="657"/>
      <c r="CW39" s="657"/>
      <c r="CX39" s="657"/>
      <c r="CY39" s="658"/>
      <c r="CZ39" s="659">
        <v>5</v>
      </c>
      <c r="DA39" s="660"/>
      <c r="DB39" s="660"/>
      <c r="DC39" s="661"/>
      <c r="DD39" s="634">
        <v>813427</v>
      </c>
      <c r="DE39" s="657"/>
      <c r="DF39" s="657"/>
      <c r="DG39" s="657"/>
      <c r="DH39" s="657"/>
      <c r="DI39" s="657"/>
      <c r="DJ39" s="657"/>
      <c r="DK39" s="658"/>
      <c r="DL39" s="634" t="s">
        <v>317</v>
      </c>
      <c r="DM39" s="657"/>
      <c r="DN39" s="657"/>
      <c r="DO39" s="657"/>
      <c r="DP39" s="657"/>
      <c r="DQ39" s="657"/>
      <c r="DR39" s="657"/>
      <c r="DS39" s="657"/>
      <c r="DT39" s="657"/>
      <c r="DU39" s="657"/>
      <c r="DV39" s="658"/>
      <c r="DW39" s="630" t="s">
        <v>317</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324</v>
      </c>
      <c r="AR40" s="705"/>
      <c r="AS40" s="705"/>
      <c r="AT40" s="705"/>
      <c r="AU40" s="705"/>
      <c r="AV40" s="705"/>
      <c r="AW40" s="705"/>
      <c r="AX40" s="705"/>
      <c r="AY40" s="706"/>
      <c r="AZ40" s="625">
        <v>397506</v>
      </c>
      <c r="BA40" s="626"/>
      <c r="BB40" s="626"/>
      <c r="BC40" s="626"/>
      <c r="BD40" s="657"/>
      <c r="BE40" s="657"/>
      <c r="BF40" s="682"/>
      <c r="BG40" s="710"/>
      <c r="BH40" s="711"/>
      <c r="BI40" s="711"/>
      <c r="BJ40" s="711"/>
      <c r="BK40" s="711"/>
      <c r="BL40" s="189"/>
      <c r="BM40" s="640" t="s">
        <v>325</v>
      </c>
      <c r="BN40" s="640"/>
      <c r="BO40" s="640"/>
      <c r="BP40" s="640"/>
      <c r="BQ40" s="640"/>
      <c r="BR40" s="640"/>
      <c r="BS40" s="640"/>
      <c r="BT40" s="640"/>
      <c r="BU40" s="641"/>
      <c r="BV40" s="625">
        <v>81</v>
      </c>
      <c r="BW40" s="626"/>
      <c r="BX40" s="626"/>
      <c r="BY40" s="626"/>
      <c r="BZ40" s="626"/>
      <c r="CA40" s="626"/>
      <c r="CB40" s="635"/>
      <c r="CD40" s="639" t="s">
        <v>326</v>
      </c>
      <c r="CE40" s="640"/>
      <c r="CF40" s="640"/>
      <c r="CG40" s="640"/>
      <c r="CH40" s="640"/>
      <c r="CI40" s="640"/>
      <c r="CJ40" s="640"/>
      <c r="CK40" s="640"/>
      <c r="CL40" s="640"/>
      <c r="CM40" s="640"/>
      <c r="CN40" s="640"/>
      <c r="CO40" s="640"/>
      <c r="CP40" s="640"/>
      <c r="CQ40" s="641"/>
      <c r="CR40" s="625">
        <v>157244</v>
      </c>
      <c r="CS40" s="626"/>
      <c r="CT40" s="626"/>
      <c r="CU40" s="626"/>
      <c r="CV40" s="626"/>
      <c r="CW40" s="626"/>
      <c r="CX40" s="626"/>
      <c r="CY40" s="627"/>
      <c r="CZ40" s="659">
        <v>0.8</v>
      </c>
      <c r="DA40" s="660"/>
      <c r="DB40" s="660"/>
      <c r="DC40" s="661"/>
      <c r="DD40" s="634">
        <v>10144</v>
      </c>
      <c r="DE40" s="626"/>
      <c r="DF40" s="626"/>
      <c r="DG40" s="626"/>
      <c r="DH40" s="626"/>
      <c r="DI40" s="626"/>
      <c r="DJ40" s="626"/>
      <c r="DK40" s="627"/>
      <c r="DL40" s="634" t="s">
        <v>317</v>
      </c>
      <c r="DM40" s="626"/>
      <c r="DN40" s="626"/>
      <c r="DO40" s="626"/>
      <c r="DP40" s="626"/>
      <c r="DQ40" s="626"/>
      <c r="DR40" s="626"/>
      <c r="DS40" s="626"/>
      <c r="DT40" s="626"/>
      <c r="DU40" s="626"/>
      <c r="DV40" s="627"/>
      <c r="DW40" s="630" t="s">
        <v>317</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327</v>
      </c>
      <c r="AR41" s="646"/>
      <c r="AS41" s="646"/>
      <c r="AT41" s="646"/>
      <c r="AU41" s="646"/>
      <c r="AV41" s="646"/>
      <c r="AW41" s="646"/>
      <c r="AX41" s="646"/>
      <c r="AY41" s="647"/>
      <c r="AZ41" s="697">
        <v>990783</v>
      </c>
      <c r="BA41" s="698"/>
      <c r="BB41" s="698"/>
      <c r="BC41" s="698"/>
      <c r="BD41" s="693"/>
      <c r="BE41" s="693"/>
      <c r="BF41" s="695"/>
      <c r="BG41" s="712"/>
      <c r="BH41" s="713"/>
      <c r="BI41" s="713"/>
      <c r="BJ41" s="713"/>
      <c r="BK41" s="713"/>
      <c r="BL41" s="191"/>
      <c r="BM41" s="646" t="s">
        <v>328</v>
      </c>
      <c r="BN41" s="646"/>
      <c r="BO41" s="646"/>
      <c r="BP41" s="646"/>
      <c r="BQ41" s="646"/>
      <c r="BR41" s="646"/>
      <c r="BS41" s="646"/>
      <c r="BT41" s="646"/>
      <c r="BU41" s="647"/>
      <c r="BV41" s="697">
        <v>277</v>
      </c>
      <c r="BW41" s="698"/>
      <c r="BX41" s="698"/>
      <c r="BY41" s="698"/>
      <c r="BZ41" s="698"/>
      <c r="CA41" s="698"/>
      <c r="CB41" s="707"/>
      <c r="CD41" s="639" t="s">
        <v>329</v>
      </c>
      <c r="CE41" s="640"/>
      <c r="CF41" s="640"/>
      <c r="CG41" s="640"/>
      <c r="CH41" s="640"/>
      <c r="CI41" s="640"/>
      <c r="CJ41" s="640"/>
      <c r="CK41" s="640"/>
      <c r="CL41" s="640"/>
      <c r="CM41" s="640"/>
      <c r="CN41" s="640"/>
      <c r="CO41" s="640"/>
      <c r="CP41" s="640"/>
      <c r="CQ41" s="641"/>
      <c r="CR41" s="625" t="s">
        <v>330</v>
      </c>
      <c r="CS41" s="657"/>
      <c r="CT41" s="657"/>
      <c r="CU41" s="657"/>
      <c r="CV41" s="657"/>
      <c r="CW41" s="657"/>
      <c r="CX41" s="657"/>
      <c r="CY41" s="658"/>
      <c r="CZ41" s="659" t="s">
        <v>330</v>
      </c>
      <c r="DA41" s="660"/>
      <c r="DB41" s="660"/>
      <c r="DC41" s="661"/>
      <c r="DD41" s="634" t="s">
        <v>330</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331</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332</v>
      </c>
      <c r="CE42" s="623"/>
      <c r="CF42" s="623"/>
      <c r="CG42" s="623"/>
      <c r="CH42" s="623"/>
      <c r="CI42" s="623"/>
      <c r="CJ42" s="623"/>
      <c r="CK42" s="623"/>
      <c r="CL42" s="623"/>
      <c r="CM42" s="623"/>
      <c r="CN42" s="623"/>
      <c r="CO42" s="623"/>
      <c r="CP42" s="623"/>
      <c r="CQ42" s="624"/>
      <c r="CR42" s="625">
        <v>3430803</v>
      </c>
      <c r="CS42" s="626"/>
      <c r="CT42" s="626"/>
      <c r="CU42" s="626"/>
      <c r="CV42" s="626"/>
      <c r="CW42" s="626"/>
      <c r="CX42" s="626"/>
      <c r="CY42" s="627"/>
      <c r="CZ42" s="659">
        <v>16.8</v>
      </c>
      <c r="DA42" s="708"/>
      <c r="DB42" s="708"/>
      <c r="DC42" s="709"/>
      <c r="DD42" s="634">
        <v>773150</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333</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334</v>
      </c>
      <c r="CE43" s="623"/>
      <c r="CF43" s="623"/>
      <c r="CG43" s="623"/>
      <c r="CH43" s="623"/>
      <c r="CI43" s="623"/>
      <c r="CJ43" s="623"/>
      <c r="CK43" s="623"/>
      <c r="CL43" s="623"/>
      <c r="CM43" s="623"/>
      <c r="CN43" s="623"/>
      <c r="CO43" s="623"/>
      <c r="CP43" s="623"/>
      <c r="CQ43" s="624"/>
      <c r="CR43" s="625">
        <v>188183</v>
      </c>
      <c r="CS43" s="657"/>
      <c r="CT43" s="657"/>
      <c r="CU43" s="657"/>
      <c r="CV43" s="657"/>
      <c r="CW43" s="657"/>
      <c r="CX43" s="657"/>
      <c r="CY43" s="658"/>
      <c r="CZ43" s="659">
        <v>0.9</v>
      </c>
      <c r="DA43" s="660"/>
      <c r="DB43" s="660"/>
      <c r="DC43" s="661"/>
      <c r="DD43" s="634">
        <v>188183</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335</v>
      </c>
      <c r="CD44" s="731" t="s">
        <v>287</v>
      </c>
      <c r="CE44" s="732"/>
      <c r="CF44" s="622" t="s">
        <v>336</v>
      </c>
      <c r="CG44" s="623"/>
      <c r="CH44" s="623"/>
      <c r="CI44" s="623"/>
      <c r="CJ44" s="623"/>
      <c r="CK44" s="623"/>
      <c r="CL44" s="623"/>
      <c r="CM44" s="623"/>
      <c r="CN44" s="623"/>
      <c r="CO44" s="623"/>
      <c r="CP44" s="623"/>
      <c r="CQ44" s="624"/>
      <c r="CR44" s="625">
        <v>3427347</v>
      </c>
      <c r="CS44" s="626"/>
      <c r="CT44" s="626"/>
      <c r="CU44" s="626"/>
      <c r="CV44" s="626"/>
      <c r="CW44" s="626"/>
      <c r="CX44" s="626"/>
      <c r="CY44" s="627"/>
      <c r="CZ44" s="659">
        <v>16.8</v>
      </c>
      <c r="DA44" s="708"/>
      <c r="DB44" s="708"/>
      <c r="DC44" s="709"/>
      <c r="DD44" s="634">
        <v>769694</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337</v>
      </c>
      <c r="CG45" s="623"/>
      <c r="CH45" s="623"/>
      <c r="CI45" s="623"/>
      <c r="CJ45" s="623"/>
      <c r="CK45" s="623"/>
      <c r="CL45" s="623"/>
      <c r="CM45" s="623"/>
      <c r="CN45" s="623"/>
      <c r="CO45" s="623"/>
      <c r="CP45" s="623"/>
      <c r="CQ45" s="624"/>
      <c r="CR45" s="625">
        <v>461285</v>
      </c>
      <c r="CS45" s="657"/>
      <c r="CT45" s="657"/>
      <c r="CU45" s="657"/>
      <c r="CV45" s="657"/>
      <c r="CW45" s="657"/>
      <c r="CX45" s="657"/>
      <c r="CY45" s="658"/>
      <c r="CZ45" s="659">
        <v>2.2999999999999998</v>
      </c>
      <c r="DA45" s="660"/>
      <c r="DB45" s="660"/>
      <c r="DC45" s="661"/>
      <c r="DD45" s="634">
        <v>205629</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338</v>
      </c>
      <c r="CG46" s="623"/>
      <c r="CH46" s="623"/>
      <c r="CI46" s="623"/>
      <c r="CJ46" s="623"/>
      <c r="CK46" s="623"/>
      <c r="CL46" s="623"/>
      <c r="CM46" s="623"/>
      <c r="CN46" s="623"/>
      <c r="CO46" s="623"/>
      <c r="CP46" s="623"/>
      <c r="CQ46" s="624"/>
      <c r="CR46" s="625">
        <v>2963415</v>
      </c>
      <c r="CS46" s="626"/>
      <c r="CT46" s="626"/>
      <c r="CU46" s="626"/>
      <c r="CV46" s="626"/>
      <c r="CW46" s="626"/>
      <c r="CX46" s="626"/>
      <c r="CY46" s="627"/>
      <c r="CZ46" s="659">
        <v>14.5</v>
      </c>
      <c r="DA46" s="708"/>
      <c r="DB46" s="708"/>
      <c r="DC46" s="709"/>
      <c r="DD46" s="634">
        <v>561418</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339</v>
      </c>
      <c r="CG47" s="623"/>
      <c r="CH47" s="623"/>
      <c r="CI47" s="623"/>
      <c r="CJ47" s="623"/>
      <c r="CK47" s="623"/>
      <c r="CL47" s="623"/>
      <c r="CM47" s="623"/>
      <c r="CN47" s="623"/>
      <c r="CO47" s="623"/>
      <c r="CP47" s="623"/>
      <c r="CQ47" s="624"/>
      <c r="CR47" s="625">
        <v>3456</v>
      </c>
      <c r="CS47" s="657"/>
      <c r="CT47" s="657"/>
      <c r="CU47" s="657"/>
      <c r="CV47" s="657"/>
      <c r="CW47" s="657"/>
      <c r="CX47" s="657"/>
      <c r="CY47" s="658"/>
      <c r="CZ47" s="659">
        <v>0</v>
      </c>
      <c r="DA47" s="660"/>
      <c r="DB47" s="660"/>
      <c r="DC47" s="661"/>
      <c r="DD47" s="634">
        <v>3456</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340</v>
      </c>
      <c r="CG48" s="623"/>
      <c r="CH48" s="623"/>
      <c r="CI48" s="623"/>
      <c r="CJ48" s="623"/>
      <c r="CK48" s="623"/>
      <c r="CL48" s="623"/>
      <c r="CM48" s="623"/>
      <c r="CN48" s="623"/>
      <c r="CO48" s="623"/>
      <c r="CP48" s="623"/>
      <c r="CQ48" s="624"/>
      <c r="CR48" s="625" t="s">
        <v>110</v>
      </c>
      <c r="CS48" s="626"/>
      <c r="CT48" s="626"/>
      <c r="CU48" s="626"/>
      <c r="CV48" s="626"/>
      <c r="CW48" s="626"/>
      <c r="CX48" s="626"/>
      <c r="CY48" s="627"/>
      <c r="CZ48" s="659" t="s">
        <v>110</v>
      </c>
      <c r="DA48" s="708"/>
      <c r="DB48" s="708"/>
      <c r="DC48" s="709"/>
      <c r="DD48" s="634" t="s">
        <v>110</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341</v>
      </c>
      <c r="CE49" s="669"/>
      <c r="CF49" s="669"/>
      <c r="CG49" s="669"/>
      <c r="CH49" s="669"/>
      <c r="CI49" s="669"/>
      <c r="CJ49" s="669"/>
      <c r="CK49" s="669"/>
      <c r="CL49" s="669"/>
      <c r="CM49" s="669"/>
      <c r="CN49" s="669"/>
      <c r="CO49" s="669"/>
      <c r="CP49" s="669"/>
      <c r="CQ49" s="670"/>
      <c r="CR49" s="697">
        <v>20426264</v>
      </c>
      <c r="CS49" s="693"/>
      <c r="CT49" s="693"/>
      <c r="CU49" s="693"/>
      <c r="CV49" s="693"/>
      <c r="CW49" s="693"/>
      <c r="CX49" s="693"/>
      <c r="CY49" s="720"/>
      <c r="CZ49" s="721">
        <v>100</v>
      </c>
      <c r="DA49" s="722"/>
      <c r="DB49" s="722"/>
      <c r="DC49" s="723"/>
      <c r="DD49" s="724">
        <v>13263335</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342</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343</v>
      </c>
      <c r="DK2" s="767"/>
      <c r="DL2" s="767"/>
      <c r="DM2" s="767"/>
      <c r="DN2" s="767"/>
      <c r="DO2" s="768"/>
      <c r="DP2" s="202"/>
      <c r="DQ2" s="766" t="s">
        <v>344</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345</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346</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347</v>
      </c>
      <c r="B5" s="761"/>
      <c r="C5" s="761"/>
      <c r="D5" s="761"/>
      <c r="E5" s="761"/>
      <c r="F5" s="761"/>
      <c r="G5" s="761"/>
      <c r="H5" s="761"/>
      <c r="I5" s="761"/>
      <c r="J5" s="761"/>
      <c r="K5" s="761"/>
      <c r="L5" s="761"/>
      <c r="M5" s="761"/>
      <c r="N5" s="761"/>
      <c r="O5" s="761"/>
      <c r="P5" s="762"/>
      <c r="Q5" s="737" t="s">
        <v>348</v>
      </c>
      <c r="R5" s="738"/>
      <c r="S5" s="738"/>
      <c r="T5" s="738"/>
      <c r="U5" s="739"/>
      <c r="V5" s="737" t="s">
        <v>349</v>
      </c>
      <c r="W5" s="738"/>
      <c r="X5" s="738"/>
      <c r="Y5" s="738"/>
      <c r="Z5" s="739"/>
      <c r="AA5" s="737" t="s">
        <v>350</v>
      </c>
      <c r="AB5" s="738"/>
      <c r="AC5" s="738"/>
      <c r="AD5" s="738"/>
      <c r="AE5" s="738"/>
      <c r="AF5" s="770" t="s">
        <v>351</v>
      </c>
      <c r="AG5" s="738"/>
      <c r="AH5" s="738"/>
      <c r="AI5" s="738"/>
      <c r="AJ5" s="749"/>
      <c r="AK5" s="738" t="s">
        <v>352</v>
      </c>
      <c r="AL5" s="738"/>
      <c r="AM5" s="738"/>
      <c r="AN5" s="738"/>
      <c r="AO5" s="739"/>
      <c r="AP5" s="737" t="s">
        <v>353</v>
      </c>
      <c r="AQ5" s="738"/>
      <c r="AR5" s="738"/>
      <c r="AS5" s="738"/>
      <c r="AT5" s="739"/>
      <c r="AU5" s="737" t="s">
        <v>354</v>
      </c>
      <c r="AV5" s="738"/>
      <c r="AW5" s="738"/>
      <c r="AX5" s="738"/>
      <c r="AY5" s="749"/>
      <c r="AZ5" s="209"/>
      <c r="BA5" s="209"/>
      <c r="BB5" s="209"/>
      <c r="BC5" s="209"/>
      <c r="BD5" s="209"/>
      <c r="BE5" s="210"/>
      <c r="BF5" s="210"/>
      <c r="BG5" s="210"/>
      <c r="BH5" s="210"/>
      <c r="BI5" s="210"/>
      <c r="BJ5" s="210"/>
      <c r="BK5" s="210"/>
      <c r="BL5" s="210"/>
      <c r="BM5" s="210"/>
      <c r="BN5" s="210"/>
      <c r="BO5" s="210"/>
      <c r="BP5" s="210"/>
      <c r="BQ5" s="760" t="s">
        <v>355</v>
      </c>
      <c r="BR5" s="761"/>
      <c r="BS5" s="761"/>
      <c r="BT5" s="761"/>
      <c r="BU5" s="761"/>
      <c r="BV5" s="761"/>
      <c r="BW5" s="761"/>
      <c r="BX5" s="761"/>
      <c r="BY5" s="761"/>
      <c r="BZ5" s="761"/>
      <c r="CA5" s="761"/>
      <c r="CB5" s="761"/>
      <c r="CC5" s="761"/>
      <c r="CD5" s="761"/>
      <c r="CE5" s="761"/>
      <c r="CF5" s="761"/>
      <c r="CG5" s="762"/>
      <c r="CH5" s="737" t="s">
        <v>356</v>
      </c>
      <c r="CI5" s="738"/>
      <c r="CJ5" s="738"/>
      <c r="CK5" s="738"/>
      <c r="CL5" s="739"/>
      <c r="CM5" s="737" t="s">
        <v>357</v>
      </c>
      <c r="CN5" s="738"/>
      <c r="CO5" s="738"/>
      <c r="CP5" s="738"/>
      <c r="CQ5" s="739"/>
      <c r="CR5" s="737" t="s">
        <v>358</v>
      </c>
      <c r="CS5" s="738"/>
      <c r="CT5" s="738"/>
      <c r="CU5" s="738"/>
      <c r="CV5" s="739"/>
      <c r="CW5" s="737" t="s">
        <v>359</v>
      </c>
      <c r="CX5" s="738"/>
      <c r="CY5" s="738"/>
      <c r="CZ5" s="738"/>
      <c r="DA5" s="739"/>
      <c r="DB5" s="737" t="s">
        <v>360</v>
      </c>
      <c r="DC5" s="738"/>
      <c r="DD5" s="738"/>
      <c r="DE5" s="738"/>
      <c r="DF5" s="739"/>
      <c r="DG5" s="743" t="s">
        <v>361</v>
      </c>
      <c r="DH5" s="744"/>
      <c r="DI5" s="744"/>
      <c r="DJ5" s="744"/>
      <c r="DK5" s="745"/>
      <c r="DL5" s="743" t="s">
        <v>362</v>
      </c>
      <c r="DM5" s="744"/>
      <c r="DN5" s="744"/>
      <c r="DO5" s="744"/>
      <c r="DP5" s="745"/>
      <c r="DQ5" s="737" t="s">
        <v>363</v>
      </c>
      <c r="DR5" s="738"/>
      <c r="DS5" s="738"/>
      <c r="DT5" s="738"/>
      <c r="DU5" s="739"/>
      <c r="DV5" s="737" t="s">
        <v>354</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364</v>
      </c>
      <c r="C7" s="752"/>
      <c r="D7" s="752"/>
      <c r="E7" s="752"/>
      <c r="F7" s="752"/>
      <c r="G7" s="752"/>
      <c r="H7" s="752"/>
      <c r="I7" s="752"/>
      <c r="J7" s="752"/>
      <c r="K7" s="752"/>
      <c r="L7" s="752"/>
      <c r="M7" s="752"/>
      <c r="N7" s="752"/>
      <c r="O7" s="752"/>
      <c r="P7" s="753"/>
      <c r="Q7" s="754">
        <v>20974</v>
      </c>
      <c r="R7" s="755"/>
      <c r="S7" s="755"/>
      <c r="T7" s="755"/>
      <c r="U7" s="755"/>
      <c r="V7" s="755">
        <v>20135</v>
      </c>
      <c r="W7" s="755"/>
      <c r="X7" s="755"/>
      <c r="Y7" s="755"/>
      <c r="Z7" s="755"/>
      <c r="AA7" s="755">
        <v>838</v>
      </c>
      <c r="AB7" s="755"/>
      <c r="AC7" s="755"/>
      <c r="AD7" s="755"/>
      <c r="AE7" s="756"/>
      <c r="AF7" s="757">
        <v>709</v>
      </c>
      <c r="AG7" s="758"/>
      <c r="AH7" s="758"/>
      <c r="AI7" s="758"/>
      <c r="AJ7" s="759"/>
      <c r="AK7" s="794">
        <v>22</v>
      </c>
      <c r="AL7" s="795"/>
      <c r="AM7" s="795"/>
      <c r="AN7" s="795"/>
      <c r="AO7" s="795"/>
      <c r="AP7" s="795">
        <v>18392</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550</v>
      </c>
      <c r="BT7" s="799"/>
      <c r="BU7" s="799"/>
      <c r="BV7" s="799"/>
      <c r="BW7" s="799"/>
      <c r="BX7" s="799"/>
      <c r="BY7" s="799"/>
      <c r="BZ7" s="799"/>
      <c r="CA7" s="799"/>
      <c r="CB7" s="799"/>
      <c r="CC7" s="799"/>
      <c r="CD7" s="799"/>
      <c r="CE7" s="799"/>
      <c r="CF7" s="799"/>
      <c r="CG7" s="800"/>
      <c r="CH7" s="791">
        <v>4</v>
      </c>
      <c r="CI7" s="792"/>
      <c r="CJ7" s="792"/>
      <c r="CK7" s="792"/>
      <c r="CL7" s="793"/>
      <c r="CM7" s="791">
        <v>717</v>
      </c>
      <c r="CN7" s="792"/>
      <c r="CO7" s="792"/>
      <c r="CP7" s="792"/>
      <c r="CQ7" s="793"/>
      <c r="CR7" s="791" t="s">
        <v>476</v>
      </c>
      <c r="CS7" s="792"/>
      <c r="CT7" s="792"/>
      <c r="CU7" s="792"/>
      <c r="CV7" s="793"/>
      <c r="CW7" s="791" t="s">
        <v>476</v>
      </c>
      <c r="CX7" s="792"/>
      <c r="CY7" s="792"/>
      <c r="CZ7" s="792"/>
      <c r="DA7" s="793"/>
      <c r="DB7" s="791">
        <v>2</v>
      </c>
      <c r="DC7" s="792"/>
      <c r="DD7" s="792"/>
      <c r="DE7" s="792"/>
      <c r="DF7" s="793"/>
      <c r="DG7" s="791" t="s">
        <v>552</v>
      </c>
      <c r="DH7" s="792"/>
      <c r="DI7" s="792"/>
      <c r="DJ7" s="792"/>
      <c r="DK7" s="793"/>
      <c r="DL7" s="791">
        <v>29</v>
      </c>
      <c r="DM7" s="792"/>
      <c r="DN7" s="792"/>
      <c r="DO7" s="792"/>
      <c r="DP7" s="793"/>
      <c r="DQ7" s="791" t="s">
        <v>476</v>
      </c>
      <c r="DR7" s="792"/>
      <c r="DS7" s="792"/>
      <c r="DT7" s="792"/>
      <c r="DU7" s="793"/>
      <c r="DV7" s="772"/>
      <c r="DW7" s="773"/>
      <c r="DX7" s="773"/>
      <c r="DY7" s="773"/>
      <c r="DZ7" s="774"/>
      <c r="EA7" s="207"/>
    </row>
    <row r="8" spans="1:131" s="208" customFormat="1" ht="26.25" customHeight="1" x14ac:dyDescent="0.15">
      <c r="A8" s="214">
        <v>2</v>
      </c>
      <c r="B8" s="775" t="s">
        <v>365</v>
      </c>
      <c r="C8" s="776"/>
      <c r="D8" s="776"/>
      <c r="E8" s="776"/>
      <c r="F8" s="776"/>
      <c r="G8" s="776"/>
      <c r="H8" s="776"/>
      <c r="I8" s="776"/>
      <c r="J8" s="776"/>
      <c r="K8" s="776"/>
      <c r="L8" s="776"/>
      <c r="M8" s="776"/>
      <c r="N8" s="776"/>
      <c r="O8" s="776"/>
      <c r="P8" s="777"/>
      <c r="Q8" s="778">
        <v>571</v>
      </c>
      <c r="R8" s="779"/>
      <c r="S8" s="779"/>
      <c r="T8" s="779"/>
      <c r="U8" s="779"/>
      <c r="V8" s="779">
        <v>561</v>
      </c>
      <c r="W8" s="779"/>
      <c r="X8" s="779"/>
      <c r="Y8" s="779"/>
      <c r="Z8" s="779"/>
      <c r="AA8" s="779">
        <v>11</v>
      </c>
      <c r="AB8" s="779"/>
      <c r="AC8" s="779"/>
      <c r="AD8" s="779"/>
      <c r="AE8" s="780"/>
      <c r="AF8" s="781">
        <v>11</v>
      </c>
      <c r="AG8" s="782"/>
      <c r="AH8" s="782"/>
      <c r="AI8" s="782"/>
      <c r="AJ8" s="783"/>
      <c r="AK8" s="784">
        <v>251</v>
      </c>
      <c r="AL8" s="785"/>
      <c r="AM8" s="785"/>
      <c r="AN8" s="785"/>
      <c r="AO8" s="785"/>
      <c r="AP8" s="785" t="s">
        <v>533</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366</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367</v>
      </c>
      <c r="B23" s="810" t="s">
        <v>368</v>
      </c>
      <c r="C23" s="811"/>
      <c r="D23" s="811"/>
      <c r="E23" s="811"/>
      <c r="F23" s="811"/>
      <c r="G23" s="811"/>
      <c r="H23" s="811"/>
      <c r="I23" s="811"/>
      <c r="J23" s="811"/>
      <c r="K23" s="811"/>
      <c r="L23" s="811"/>
      <c r="M23" s="811"/>
      <c r="N23" s="811"/>
      <c r="O23" s="811"/>
      <c r="P23" s="812"/>
      <c r="Q23" s="813">
        <f>Q7+Q8</f>
        <v>21545</v>
      </c>
      <c r="R23" s="814"/>
      <c r="S23" s="814"/>
      <c r="T23" s="814"/>
      <c r="U23" s="814"/>
      <c r="V23" s="814">
        <f>V7+V8</f>
        <v>20696</v>
      </c>
      <c r="W23" s="814"/>
      <c r="X23" s="814"/>
      <c r="Y23" s="814"/>
      <c r="Z23" s="814"/>
      <c r="AA23" s="814">
        <f>AA7+AA8</f>
        <v>849</v>
      </c>
      <c r="AB23" s="814"/>
      <c r="AC23" s="814"/>
      <c r="AD23" s="814"/>
      <c r="AE23" s="815"/>
      <c r="AF23" s="816">
        <v>720</v>
      </c>
      <c r="AG23" s="814"/>
      <c r="AH23" s="814"/>
      <c r="AI23" s="814"/>
      <c r="AJ23" s="817"/>
      <c r="AK23" s="818"/>
      <c r="AL23" s="819"/>
      <c r="AM23" s="819"/>
      <c r="AN23" s="819"/>
      <c r="AO23" s="819"/>
      <c r="AP23" s="814">
        <f>AP7</f>
        <v>18392</v>
      </c>
      <c r="AQ23" s="814"/>
      <c r="AR23" s="814"/>
      <c r="AS23" s="814"/>
      <c r="AT23" s="814"/>
      <c r="AU23" s="820"/>
      <c r="AV23" s="820"/>
      <c r="AW23" s="820"/>
      <c r="AX23" s="820"/>
      <c r="AY23" s="821"/>
      <c r="AZ23" s="829" t="s">
        <v>110</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369</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370</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347</v>
      </c>
      <c r="B26" s="761"/>
      <c r="C26" s="761"/>
      <c r="D26" s="761"/>
      <c r="E26" s="761"/>
      <c r="F26" s="761"/>
      <c r="G26" s="761"/>
      <c r="H26" s="761"/>
      <c r="I26" s="761"/>
      <c r="J26" s="761"/>
      <c r="K26" s="761"/>
      <c r="L26" s="761"/>
      <c r="M26" s="761"/>
      <c r="N26" s="761"/>
      <c r="O26" s="761"/>
      <c r="P26" s="762"/>
      <c r="Q26" s="737" t="s">
        <v>371</v>
      </c>
      <c r="R26" s="738"/>
      <c r="S26" s="738"/>
      <c r="T26" s="738"/>
      <c r="U26" s="739"/>
      <c r="V26" s="737" t="s">
        <v>372</v>
      </c>
      <c r="W26" s="738"/>
      <c r="X26" s="738"/>
      <c r="Y26" s="738"/>
      <c r="Z26" s="739"/>
      <c r="AA26" s="737" t="s">
        <v>373</v>
      </c>
      <c r="AB26" s="738"/>
      <c r="AC26" s="738"/>
      <c r="AD26" s="738"/>
      <c r="AE26" s="738"/>
      <c r="AF26" s="832" t="s">
        <v>374</v>
      </c>
      <c r="AG26" s="833"/>
      <c r="AH26" s="833"/>
      <c r="AI26" s="833"/>
      <c r="AJ26" s="834"/>
      <c r="AK26" s="738" t="s">
        <v>375</v>
      </c>
      <c r="AL26" s="738"/>
      <c r="AM26" s="738"/>
      <c r="AN26" s="738"/>
      <c r="AO26" s="739"/>
      <c r="AP26" s="737" t="s">
        <v>376</v>
      </c>
      <c r="AQ26" s="738"/>
      <c r="AR26" s="738"/>
      <c r="AS26" s="738"/>
      <c r="AT26" s="739"/>
      <c r="AU26" s="737" t="s">
        <v>377</v>
      </c>
      <c r="AV26" s="738"/>
      <c r="AW26" s="738"/>
      <c r="AX26" s="738"/>
      <c r="AY26" s="739"/>
      <c r="AZ26" s="737" t="s">
        <v>378</v>
      </c>
      <c r="BA26" s="738"/>
      <c r="BB26" s="738"/>
      <c r="BC26" s="738"/>
      <c r="BD26" s="739"/>
      <c r="BE26" s="737" t="s">
        <v>354</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379</v>
      </c>
      <c r="C28" s="752"/>
      <c r="D28" s="752"/>
      <c r="E28" s="752"/>
      <c r="F28" s="752"/>
      <c r="G28" s="752"/>
      <c r="H28" s="752"/>
      <c r="I28" s="752"/>
      <c r="J28" s="752"/>
      <c r="K28" s="752"/>
      <c r="L28" s="752"/>
      <c r="M28" s="752"/>
      <c r="N28" s="752"/>
      <c r="O28" s="752"/>
      <c r="P28" s="753"/>
      <c r="Q28" s="843">
        <v>7320</v>
      </c>
      <c r="R28" s="844"/>
      <c r="S28" s="844"/>
      <c r="T28" s="844"/>
      <c r="U28" s="844"/>
      <c r="V28" s="844">
        <v>6990</v>
      </c>
      <c r="W28" s="844"/>
      <c r="X28" s="844"/>
      <c r="Y28" s="844"/>
      <c r="Z28" s="844"/>
      <c r="AA28" s="844">
        <v>329</v>
      </c>
      <c r="AB28" s="844"/>
      <c r="AC28" s="844"/>
      <c r="AD28" s="844"/>
      <c r="AE28" s="845"/>
      <c r="AF28" s="846">
        <v>329</v>
      </c>
      <c r="AG28" s="844"/>
      <c r="AH28" s="844"/>
      <c r="AI28" s="844"/>
      <c r="AJ28" s="847"/>
      <c r="AK28" s="848">
        <v>388</v>
      </c>
      <c r="AL28" s="839"/>
      <c r="AM28" s="839"/>
      <c r="AN28" s="839"/>
      <c r="AO28" s="839"/>
      <c r="AP28" s="839" t="s">
        <v>534</v>
      </c>
      <c r="AQ28" s="839"/>
      <c r="AR28" s="839"/>
      <c r="AS28" s="839"/>
      <c r="AT28" s="839"/>
      <c r="AU28" s="838" t="s">
        <v>535</v>
      </c>
      <c r="AV28" s="839"/>
      <c r="AW28" s="839"/>
      <c r="AX28" s="839"/>
      <c r="AY28" s="839"/>
      <c r="AZ28" s="840"/>
      <c r="BA28" s="840"/>
      <c r="BB28" s="840"/>
      <c r="BC28" s="840"/>
      <c r="BD28" s="840"/>
      <c r="BE28" s="841"/>
      <c r="BF28" s="841"/>
      <c r="BG28" s="841"/>
      <c r="BH28" s="841"/>
      <c r="BI28" s="842"/>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380</v>
      </c>
      <c r="C29" s="776"/>
      <c r="D29" s="776"/>
      <c r="E29" s="776"/>
      <c r="F29" s="776"/>
      <c r="G29" s="776"/>
      <c r="H29" s="776"/>
      <c r="I29" s="776"/>
      <c r="J29" s="776"/>
      <c r="K29" s="776"/>
      <c r="L29" s="776"/>
      <c r="M29" s="776"/>
      <c r="N29" s="776"/>
      <c r="O29" s="776"/>
      <c r="P29" s="777"/>
      <c r="Q29" s="778">
        <v>3380</v>
      </c>
      <c r="R29" s="779"/>
      <c r="S29" s="779"/>
      <c r="T29" s="779"/>
      <c r="U29" s="779"/>
      <c r="V29" s="779">
        <v>3346</v>
      </c>
      <c r="W29" s="779"/>
      <c r="X29" s="779"/>
      <c r="Y29" s="779"/>
      <c r="Z29" s="779"/>
      <c r="AA29" s="779">
        <v>34</v>
      </c>
      <c r="AB29" s="779"/>
      <c r="AC29" s="779"/>
      <c r="AD29" s="779"/>
      <c r="AE29" s="780"/>
      <c r="AF29" s="781">
        <v>34</v>
      </c>
      <c r="AG29" s="782"/>
      <c r="AH29" s="782"/>
      <c r="AI29" s="782"/>
      <c r="AJ29" s="783"/>
      <c r="AK29" s="851">
        <v>489</v>
      </c>
      <c r="AL29" s="852"/>
      <c r="AM29" s="852"/>
      <c r="AN29" s="852"/>
      <c r="AO29" s="852"/>
      <c r="AP29" s="852" t="s">
        <v>534</v>
      </c>
      <c r="AQ29" s="852"/>
      <c r="AR29" s="852"/>
      <c r="AS29" s="852"/>
      <c r="AT29" s="852"/>
      <c r="AU29" s="852" t="s">
        <v>536</v>
      </c>
      <c r="AV29" s="852"/>
      <c r="AW29" s="852"/>
      <c r="AX29" s="852"/>
      <c r="AY29" s="852"/>
      <c r="AZ29" s="853"/>
      <c r="BA29" s="853"/>
      <c r="BB29" s="853"/>
      <c r="BC29" s="853"/>
      <c r="BD29" s="853"/>
      <c r="BE29" s="849"/>
      <c r="BF29" s="849"/>
      <c r="BG29" s="849"/>
      <c r="BH29" s="849"/>
      <c r="BI29" s="850"/>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381</v>
      </c>
      <c r="C30" s="776"/>
      <c r="D30" s="776"/>
      <c r="E30" s="776"/>
      <c r="F30" s="776"/>
      <c r="G30" s="776"/>
      <c r="H30" s="776"/>
      <c r="I30" s="776"/>
      <c r="J30" s="776"/>
      <c r="K30" s="776"/>
      <c r="L30" s="776"/>
      <c r="M30" s="776"/>
      <c r="N30" s="776"/>
      <c r="O30" s="776"/>
      <c r="P30" s="777"/>
      <c r="Q30" s="778">
        <v>561</v>
      </c>
      <c r="R30" s="779"/>
      <c r="S30" s="779"/>
      <c r="T30" s="779"/>
      <c r="U30" s="779"/>
      <c r="V30" s="779">
        <v>558</v>
      </c>
      <c r="W30" s="779"/>
      <c r="X30" s="779"/>
      <c r="Y30" s="779"/>
      <c r="Z30" s="779"/>
      <c r="AA30" s="779">
        <v>3</v>
      </c>
      <c r="AB30" s="779"/>
      <c r="AC30" s="779"/>
      <c r="AD30" s="779"/>
      <c r="AE30" s="780"/>
      <c r="AF30" s="781">
        <v>3</v>
      </c>
      <c r="AG30" s="782"/>
      <c r="AH30" s="782"/>
      <c r="AI30" s="782"/>
      <c r="AJ30" s="783"/>
      <c r="AK30" s="851">
        <v>90</v>
      </c>
      <c r="AL30" s="852"/>
      <c r="AM30" s="852"/>
      <c r="AN30" s="852"/>
      <c r="AO30" s="852"/>
      <c r="AP30" s="852" t="s">
        <v>534</v>
      </c>
      <c r="AQ30" s="852"/>
      <c r="AR30" s="852"/>
      <c r="AS30" s="852"/>
      <c r="AT30" s="852"/>
      <c r="AU30" s="852" t="s">
        <v>534</v>
      </c>
      <c r="AV30" s="852"/>
      <c r="AW30" s="852"/>
      <c r="AX30" s="852"/>
      <c r="AY30" s="852"/>
      <c r="AZ30" s="853"/>
      <c r="BA30" s="853"/>
      <c r="BB30" s="853"/>
      <c r="BC30" s="853"/>
      <c r="BD30" s="853"/>
      <c r="BE30" s="849"/>
      <c r="BF30" s="849"/>
      <c r="BG30" s="849"/>
      <c r="BH30" s="849"/>
      <c r="BI30" s="850"/>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382</v>
      </c>
      <c r="C31" s="776"/>
      <c r="D31" s="776"/>
      <c r="E31" s="776"/>
      <c r="F31" s="776"/>
      <c r="G31" s="776"/>
      <c r="H31" s="776"/>
      <c r="I31" s="776"/>
      <c r="J31" s="776"/>
      <c r="K31" s="776"/>
      <c r="L31" s="776"/>
      <c r="M31" s="776"/>
      <c r="N31" s="776"/>
      <c r="O31" s="776"/>
      <c r="P31" s="777"/>
      <c r="Q31" s="778">
        <v>477</v>
      </c>
      <c r="R31" s="779"/>
      <c r="S31" s="779"/>
      <c r="T31" s="779"/>
      <c r="U31" s="779"/>
      <c r="V31" s="779">
        <v>459</v>
      </c>
      <c r="W31" s="779"/>
      <c r="X31" s="779"/>
      <c r="Y31" s="779"/>
      <c r="Z31" s="779"/>
      <c r="AA31" s="779">
        <v>18</v>
      </c>
      <c r="AB31" s="779"/>
      <c r="AC31" s="779"/>
      <c r="AD31" s="779"/>
      <c r="AE31" s="780"/>
      <c r="AF31" s="781">
        <v>728</v>
      </c>
      <c r="AG31" s="782"/>
      <c r="AH31" s="782"/>
      <c r="AI31" s="782"/>
      <c r="AJ31" s="783"/>
      <c r="AK31" s="851">
        <v>156</v>
      </c>
      <c r="AL31" s="852"/>
      <c r="AM31" s="852"/>
      <c r="AN31" s="852"/>
      <c r="AO31" s="852"/>
      <c r="AP31" s="852">
        <v>541</v>
      </c>
      <c r="AQ31" s="852"/>
      <c r="AR31" s="852"/>
      <c r="AS31" s="852"/>
      <c r="AT31" s="852"/>
      <c r="AU31" s="852">
        <v>429</v>
      </c>
      <c r="AV31" s="852"/>
      <c r="AW31" s="852"/>
      <c r="AX31" s="852"/>
      <c r="AY31" s="852"/>
      <c r="AZ31" s="853" t="s">
        <v>534</v>
      </c>
      <c r="BA31" s="853"/>
      <c r="BB31" s="853"/>
      <c r="BC31" s="853"/>
      <c r="BD31" s="853"/>
      <c r="BE31" s="849" t="s">
        <v>383</v>
      </c>
      <c r="BF31" s="849"/>
      <c r="BG31" s="849"/>
      <c r="BH31" s="849"/>
      <c r="BI31" s="850"/>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384</v>
      </c>
      <c r="C32" s="776"/>
      <c r="D32" s="776"/>
      <c r="E32" s="776"/>
      <c r="F32" s="776"/>
      <c r="G32" s="776"/>
      <c r="H32" s="776"/>
      <c r="I32" s="776"/>
      <c r="J32" s="776"/>
      <c r="K32" s="776"/>
      <c r="L32" s="776"/>
      <c r="M32" s="776"/>
      <c r="N32" s="776"/>
      <c r="O32" s="776"/>
      <c r="P32" s="777"/>
      <c r="Q32" s="778">
        <v>926</v>
      </c>
      <c r="R32" s="779"/>
      <c r="S32" s="779"/>
      <c r="T32" s="779"/>
      <c r="U32" s="779"/>
      <c r="V32" s="779">
        <v>882</v>
      </c>
      <c r="W32" s="779"/>
      <c r="X32" s="779"/>
      <c r="Y32" s="779"/>
      <c r="Z32" s="779"/>
      <c r="AA32" s="779">
        <v>44</v>
      </c>
      <c r="AB32" s="779"/>
      <c r="AC32" s="779"/>
      <c r="AD32" s="779"/>
      <c r="AE32" s="780"/>
      <c r="AF32" s="781">
        <v>42</v>
      </c>
      <c r="AG32" s="782"/>
      <c r="AH32" s="782"/>
      <c r="AI32" s="782"/>
      <c r="AJ32" s="783"/>
      <c r="AK32" s="851">
        <v>70</v>
      </c>
      <c r="AL32" s="852"/>
      <c r="AM32" s="852"/>
      <c r="AN32" s="852"/>
      <c r="AO32" s="852"/>
      <c r="AP32" s="852">
        <v>2173</v>
      </c>
      <c r="AQ32" s="852"/>
      <c r="AR32" s="852"/>
      <c r="AS32" s="852"/>
      <c r="AT32" s="852"/>
      <c r="AU32" s="852">
        <v>450</v>
      </c>
      <c r="AV32" s="852"/>
      <c r="AW32" s="852"/>
      <c r="AX32" s="852"/>
      <c r="AY32" s="852"/>
      <c r="AZ32" s="853" t="s">
        <v>535</v>
      </c>
      <c r="BA32" s="853"/>
      <c r="BB32" s="853"/>
      <c r="BC32" s="853"/>
      <c r="BD32" s="853"/>
      <c r="BE32" s="849" t="s">
        <v>385</v>
      </c>
      <c r="BF32" s="849"/>
      <c r="BG32" s="849"/>
      <c r="BH32" s="849"/>
      <c r="BI32" s="850"/>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c r="C33" s="776"/>
      <c r="D33" s="776"/>
      <c r="E33" s="776"/>
      <c r="F33" s="776"/>
      <c r="G33" s="776"/>
      <c r="H33" s="776"/>
      <c r="I33" s="776"/>
      <c r="J33" s="776"/>
      <c r="K33" s="776"/>
      <c r="L33" s="776"/>
      <c r="M33" s="776"/>
      <c r="N33" s="776"/>
      <c r="O33" s="776"/>
      <c r="P33" s="777"/>
      <c r="Q33" s="778"/>
      <c r="R33" s="779"/>
      <c r="S33" s="779"/>
      <c r="T33" s="779"/>
      <c r="U33" s="779"/>
      <c r="V33" s="779"/>
      <c r="W33" s="779"/>
      <c r="X33" s="779"/>
      <c r="Y33" s="779"/>
      <c r="Z33" s="779"/>
      <c r="AA33" s="779"/>
      <c r="AB33" s="779"/>
      <c r="AC33" s="779"/>
      <c r="AD33" s="779"/>
      <c r="AE33" s="780"/>
      <c r="AF33" s="781"/>
      <c r="AG33" s="782"/>
      <c r="AH33" s="782"/>
      <c r="AI33" s="782"/>
      <c r="AJ33" s="783"/>
      <c r="AK33" s="851"/>
      <c r="AL33" s="852"/>
      <c r="AM33" s="852"/>
      <c r="AN33" s="852"/>
      <c r="AO33" s="852"/>
      <c r="AP33" s="852"/>
      <c r="AQ33" s="852"/>
      <c r="AR33" s="852"/>
      <c r="AS33" s="852"/>
      <c r="AT33" s="852"/>
      <c r="AU33" s="852"/>
      <c r="AV33" s="852"/>
      <c r="AW33" s="852"/>
      <c r="AX33" s="852"/>
      <c r="AY33" s="852"/>
      <c r="AZ33" s="853"/>
      <c r="BA33" s="853"/>
      <c r="BB33" s="853"/>
      <c r="BC33" s="853"/>
      <c r="BD33" s="853"/>
      <c r="BE33" s="849"/>
      <c r="BF33" s="849"/>
      <c r="BG33" s="849"/>
      <c r="BH33" s="849"/>
      <c r="BI33" s="850"/>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1"/>
      <c r="AL34" s="852"/>
      <c r="AM34" s="852"/>
      <c r="AN34" s="852"/>
      <c r="AO34" s="852"/>
      <c r="AP34" s="852"/>
      <c r="AQ34" s="852"/>
      <c r="AR34" s="852"/>
      <c r="AS34" s="852"/>
      <c r="AT34" s="852"/>
      <c r="AU34" s="852"/>
      <c r="AV34" s="852"/>
      <c r="AW34" s="852"/>
      <c r="AX34" s="852"/>
      <c r="AY34" s="852"/>
      <c r="AZ34" s="853"/>
      <c r="BA34" s="853"/>
      <c r="BB34" s="853"/>
      <c r="BC34" s="853"/>
      <c r="BD34" s="853"/>
      <c r="BE34" s="849"/>
      <c r="BF34" s="849"/>
      <c r="BG34" s="849"/>
      <c r="BH34" s="849"/>
      <c r="BI34" s="850"/>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1"/>
      <c r="AL35" s="852"/>
      <c r="AM35" s="852"/>
      <c r="AN35" s="852"/>
      <c r="AO35" s="852"/>
      <c r="AP35" s="852"/>
      <c r="AQ35" s="852"/>
      <c r="AR35" s="852"/>
      <c r="AS35" s="852"/>
      <c r="AT35" s="852"/>
      <c r="AU35" s="852"/>
      <c r="AV35" s="852"/>
      <c r="AW35" s="852"/>
      <c r="AX35" s="852"/>
      <c r="AY35" s="852"/>
      <c r="AZ35" s="853"/>
      <c r="BA35" s="853"/>
      <c r="BB35" s="853"/>
      <c r="BC35" s="853"/>
      <c r="BD35" s="853"/>
      <c r="BE35" s="849"/>
      <c r="BF35" s="849"/>
      <c r="BG35" s="849"/>
      <c r="BH35" s="849"/>
      <c r="BI35" s="850"/>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1"/>
      <c r="AL36" s="852"/>
      <c r="AM36" s="852"/>
      <c r="AN36" s="852"/>
      <c r="AO36" s="852"/>
      <c r="AP36" s="852"/>
      <c r="AQ36" s="852"/>
      <c r="AR36" s="852"/>
      <c r="AS36" s="852"/>
      <c r="AT36" s="852"/>
      <c r="AU36" s="852"/>
      <c r="AV36" s="852"/>
      <c r="AW36" s="852"/>
      <c r="AX36" s="852"/>
      <c r="AY36" s="852"/>
      <c r="AZ36" s="853"/>
      <c r="BA36" s="853"/>
      <c r="BB36" s="853"/>
      <c r="BC36" s="853"/>
      <c r="BD36" s="853"/>
      <c r="BE36" s="849"/>
      <c r="BF36" s="849"/>
      <c r="BG36" s="849"/>
      <c r="BH36" s="849"/>
      <c r="BI36" s="850"/>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1"/>
      <c r="AL37" s="852"/>
      <c r="AM37" s="852"/>
      <c r="AN37" s="852"/>
      <c r="AO37" s="852"/>
      <c r="AP37" s="852"/>
      <c r="AQ37" s="852"/>
      <c r="AR37" s="852"/>
      <c r="AS37" s="852"/>
      <c r="AT37" s="852"/>
      <c r="AU37" s="852"/>
      <c r="AV37" s="852"/>
      <c r="AW37" s="852"/>
      <c r="AX37" s="852"/>
      <c r="AY37" s="852"/>
      <c r="AZ37" s="853"/>
      <c r="BA37" s="853"/>
      <c r="BB37" s="853"/>
      <c r="BC37" s="853"/>
      <c r="BD37" s="853"/>
      <c r="BE37" s="849"/>
      <c r="BF37" s="849"/>
      <c r="BG37" s="849"/>
      <c r="BH37" s="849"/>
      <c r="BI37" s="850"/>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1"/>
      <c r="AL38" s="852"/>
      <c r="AM38" s="852"/>
      <c r="AN38" s="852"/>
      <c r="AO38" s="852"/>
      <c r="AP38" s="852"/>
      <c r="AQ38" s="852"/>
      <c r="AR38" s="852"/>
      <c r="AS38" s="852"/>
      <c r="AT38" s="852"/>
      <c r="AU38" s="852"/>
      <c r="AV38" s="852"/>
      <c r="AW38" s="852"/>
      <c r="AX38" s="852"/>
      <c r="AY38" s="852"/>
      <c r="AZ38" s="853"/>
      <c r="BA38" s="853"/>
      <c r="BB38" s="853"/>
      <c r="BC38" s="853"/>
      <c r="BD38" s="853"/>
      <c r="BE38" s="849"/>
      <c r="BF38" s="849"/>
      <c r="BG38" s="849"/>
      <c r="BH38" s="849"/>
      <c r="BI38" s="850"/>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1"/>
      <c r="AL39" s="852"/>
      <c r="AM39" s="852"/>
      <c r="AN39" s="852"/>
      <c r="AO39" s="852"/>
      <c r="AP39" s="852"/>
      <c r="AQ39" s="852"/>
      <c r="AR39" s="852"/>
      <c r="AS39" s="852"/>
      <c r="AT39" s="852"/>
      <c r="AU39" s="852"/>
      <c r="AV39" s="852"/>
      <c r="AW39" s="852"/>
      <c r="AX39" s="852"/>
      <c r="AY39" s="852"/>
      <c r="AZ39" s="853"/>
      <c r="BA39" s="853"/>
      <c r="BB39" s="853"/>
      <c r="BC39" s="853"/>
      <c r="BD39" s="853"/>
      <c r="BE39" s="849"/>
      <c r="BF39" s="849"/>
      <c r="BG39" s="849"/>
      <c r="BH39" s="849"/>
      <c r="BI39" s="850"/>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1"/>
      <c r="AL40" s="852"/>
      <c r="AM40" s="852"/>
      <c r="AN40" s="852"/>
      <c r="AO40" s="852"/>
      <c r="AP40" s="852"/>
      <c r="AQ40" s="852"/>
      <c r="AR40" s="852"/>
      <c r="AS40" s="852"/>
      <c r="AT40" s="852"/>
      <c r="AU40" s="852"/>
      <c r="AV40" s="852"/>
      <c r="AW40" s="852"/>
      <c r="AX40" s="852"/>
      <c r="AY40" s="852"/>
      <c r="AZ40" s="853"/>
      <c r="BA40" s="853"/>
      <c r="BB40" s="853"/>
      <c r="BC40" s="853"/>
      <c r="BD40" s="853"/>
      <c r="BE40" s="849"/>
      <c r="BF40" s="849"/>
      <c r="BG40" s="849"/>
      <c r="BH40" s="849"/>
      <c r="BI40" s="850"/>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1"/>
      <c r="AL41" s="852"/>
      <c r="AM41" s="852"/>
      <c r="AN41" s="852"/>
      <c r="AO41" s="852"/>
      <c r="AP41" s="852"/>
      <c r="AQ41" s="852"/>
      <c r="AR41" s="852"/>
      <c r="AS41" s="852"/>
      <c r="AT41" s="852"/>
      <c r="AU41" s="852"/>
      <c r="AV41" s="852"/>
      <c r="AW41" s="852"/>
      <c r="AX41" s="852"/>
      <c r="AY41" s="852"/>
      <c r="AZ41" s="853"/>
      <c r="BA41" s="853"/>
      <c r="BB41" s="853"/>
      <c r="BC41" s="853"/>
      <c r="BD41" s="853"/>
      <c r="BE41" s="849"/>
      <c r="BF41" s="849"/>
      <c r="BG41" s="849"/>
      <c r="BH41" s="849"/>
      <c r="BI41" s="850"/>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1"/>
      <c r="AL42" s="852"/>
      <c r="AM42" s="852"/>
      <c r="AN42" s="852"/>
      <c r="AO42" s="852"/>
      <c r="AP42" s="852"/>
      <c r="AQ42" s="852"/>
      <c r="AR42" s="852"/>
      <c r="AS42" s="852"/>
      <c r="AT42" s="852"/>
      <c r="AU42" s="852"/>
      <c r="AV42" s="852"/>
      <c r="AW42" s="852"/>
      <c r="AX42" s="852"/>
      <c r="AY42" s="852"/>
      <c r="AZ42" s="853"/>
      <c r="BA42" s="853"/>
      <c r="BB42" s="853"/>
      <c r="BC42" s="853"/>
      <c r="BD42" s="853"/>
      <c r="BE42" s="849"/>
      <c r="BF42" s="849"/>
      <c r="BG42" s="849"/>
      <c r="BH42" s="849"/>
      <c r="BI42" s="850"/>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1"/>
      <c r="AL43" s="852"/>
      <c r="AM43" s="852"/>
      <c r="AN43" s="852"/>
      <c r="AO43" s="852"/>
      <c r="AP43" s="852"/>
      <c r="AQ43" s="852"/>
      <c r="AR43" s="852"/>
      <c r="AS43" s="852"/>
      <c r="AT43" s="852"/>
      <c r="AU43" s="852"/>
      <c r="AV43" s="852"/>
      <c r="AW43" s="852"/>
      <c r="AX43" s="852"/>
      <c r="AY43" s="852"/>
      <c r="AZ43" s="853"/>
      <c r="BA43" s="853"/>
      <c r="BB43" s="853"/>
      <c r="BC43" s="853"/>
      <c r="BD43" s="853"/>
      <c r="BE43" s="849"/>
      <c r="BF43" s="849"/>
      <c r="BG43" s="849"/>
      <c r="BH43" s="849"/>
      <c r="BI43" s="850"/>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1"/>
      <c r="AL44" s="852"/>
      <c r="AM44" s="852"/>
      <c r="AN44" s="852"/>
      <c r="AO44" s="852"/>
      <c r="AP44" s="852"/>
      <c r="AQ44" s="852"/>
      <c r="AR44" s="852"/>
      <c r="AS44" s="852"/>
      <c r="AT44" s="852"/>
      <c r="AU44" s="852"/>
      <c r="AV44" s="852"/>
      <c r="AW44" s="852"/>
      <c r="AX44" s="852"/>
      <c r="AY44" s="852"/>
      <c r="AZ44" s="853"/>
      <c r="BA44" s="853"/>
      <c r="BB44" s="853"/>
      <c r="BC44" s="853"/>
      <c r="BD44" s="853"/>
      <c r="BE44" s="849"/>
      <c r="BF44" s="849"/>
      <c r="BG44" s="849"/>
      <c r="BH44" s="849"/>
      <c r="BI44" s="850"/>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1"/>
      <c r="AL45" s="852"/>
      <c r="AM45" s="852"/>
      <c r="AN45" s="852"/>
      <c r="AO45" s="852"/>
      <c r="AP45" s="852"/>
      <c r="AQ45" s="852"/>
      <c r="AR45" s="852"/>
      <c r="AS45" s="852"/>
      <c r="AT45" s="852"/>
      <c r="AU45" s="852"/>
      <c r="AV45" s="852"/>
      <c r="AW45" s="852"/>
      <c r="AX45" s="852"/>
      <c r="AY45" s="852"/>
      <c r="AZ45" s="853"/>
      <c r="BA45" s="853"/>
      <c r="BB45" s="853"/>
      <c r="BC45" s="853"/>
      <c r="BD45" s="853"/>
      <c r="BE45" s="849"/>
      <c r="BF45" s="849"/>
      <c r="BG45" s="849"/>
      <c r="BH45" s="849"/>
      <c r="BI45" s="850"/>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1"/>
      <c r="AL46" s="852"/>
      <c r="AM46" s="852"/>
      <c r="AN46" s="852"/>
      <c r="AO46" s="852"/>
      <c r="AP46" s="852"/>
      <c r="AQ46" s="852"/>
      <c r="AR46" s="852"/>
      <c r="AS46" s="852"/>
      <c r="AT46" s="852"/>
      <c r="AU46" s="852"/>
      <c r="AV46" s="852"/>
      <c r="AW46" s="852"/>
      <c r="AX46" s="852"/>
      <c r="AY46" s="852"/>
      <c r="AZ46" s="853"/>
      <c r="BA46" s="853"/>
      <c r="BB46" s="853"/>
      <c r="BC46" s="853"/>
      <c r="BD46" s="853"/>
      <c r="BE46" s="849"/>
      <c r="BF46" s="849"/>
      <c r="BG46" s="849"/>
      <c r="BH46" s="849"/>
      <c r="BI46" s="850"/>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1"/>
      <c r="AL47" s="852"/>
      <c r="AM47" s="852"/>
      <c r="AN47" s="852"/>
      <c r="AO47" s="852"/>
      <c r="AP47" s="852"/>
      <c r="AQ47" s="852"/>
      <c r="AR47" s="852"/>
      <c r="AS47" s="852"/>
      <c r="AT47" s="852"/>
      <c r="AU47" s="852"/>
      <c r="AV47" s="852"/>
      <c r="AW47" s="852"/>
      <c r="AX47" s="852"/>
      <c r="AY47" s="852"/>
      <c r="AZ47" s="853"/>
      <c r="BA47" s="853"/>
      <c r="BB47" s="853"/>
      <c r="BC47" s="853"/>
      <c r="BD47" s="853"/>
      <c r="BE47" s="849"/>
      <c r="BF47" s="849"/>
      <c r="BG47" s="849"/>
      <c r="BH47" s="849"/>
      <c r="BI47" s="850"/>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1"/>
      <c r="AL48" s="852"/>
      <c r="AM48" s="852"/>
      <c r="AN48" s="852"/>
      <c r="AO48" s="852"/>
      <c r="AP48" s="852"/>
      <c r="AQ48" s="852"/>
      <c r="AR48" s="852"/>
      <c r="AS48" s="852"/>
      <c r="AT48" s="852"/>
      <c r="AU48" s="852"/>
      <c r="AV48" s="852"/>
      <c r="AW48" s="852"/>
      <c r="AX48" s="852"/>
      <c r="AY48" s="852"/>
      <c r="AZ48" s="853"/>
      <c r="BA48" s="853"/>
      <c r="BB48" s="853"/>
      <c r="BC48" s="853"/>
      <c r="BD48" s="853"/>
      <c r="BE48" s="849"/>
      <c r="BF48" s="849"/>
      <c r="BG48" s="849"/>
      <c r="BH48" s="849"/>
      <c r="BI48" s="850"/>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1"/>
      <c r="AL49" s="852"/>
      <c r="AM49" s="852"/>
      <c r="AN49" s="852"/>
      <c r="AO49" s="852"/>
      <c r="AP49" s="852"/>
      <c r="AQ49" s="852"/>
      <c r="AR49" s="852"/>
      <c r="AS49" s="852"/>
      <c r="AT49" s="852"/>
      <c r="AU49" s="852"/>
      <c r="AV49" s="852"/>
      <c r="AW49" s="852"/>
      <c r="AX49" s="852"/>
      <c r="AY49" s="852"/>
      <c r="AZ49" s="853"/>
      <c r="BA49" s="853"/>
      <c r="BB49" s="853"/>
      <c r="BC49" s="853"/>
      <c r="BD49" s="853"/>
      <c r="BE49" s="849"/>
      <c r="BF49" s="849"/>
      <c r="BG49" s="849"/>
      <c r="BH49" s="849"/>
      <c r="BI49" s="850"/>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4"/>
      <c r="R50" s="855"/>
      <c r="S50" s="855"/>
      <c r="T50" s="855"/>
      <c r="U50" s="855"/>
      <c r="V50" s="855"/>
      <c r="W50" s="855"/>
      <c r="X50" s="855"/>
      <c r="Y50" s="855"/>
      <c r="Z50" s="855"/>
      <c r="AA50" s="855"/>
      <c r="AB50" s="855"/>
      <c r="AC50" s="855"/>
      <c r="AD50" s="855"/>
      <c r="AE50" s="856"/>
      <c r="AF50" s="781"/>
      <c r="AG50" s="782"/>
      <c r="AH50" s="782"/>
      <c r="AI50" s="782"/>
      <c r="AJ50" s="783"/>
      <c r="AK50" s="857"/>
      <c r="AL50" s="855"/>
      <c r="AM50" s="855"/>
      <c r="AN50" s="855"/>
      <c r="AO50" s="855"/>
      <c r="AP50" s="855"/>
      <c r="AQ50" s="855"/>
      <c r="AR50" s="855"/>
      <c r="AS50" s="855"/>
      <c r="AT50" s="855"/>
      <c r="AU50" s="855"/>
      <c r="AV50" s="855"/>
      <c r="AW50" s="855"/>
      <c r="AX50" s="855"/>
      <c r="AY50" s="855"/>
      <c r="AZ50" s="858"/>
      <c r="BA50" s="858"/>
      <c r="BB50" s="858"/>
      <c r="BC50" s="858"/>
      <c r="BD50" s="858"/>
      <c r="BE50" s="849"/>
      <c r="BF50" s="849"/>
      <c r="BG50" s="849"/>
      <c r="BH50" s="849"/>
      <c r="BI50" s="850"/>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4"/>
      <c r="R51" s="855"/>
      <c r="S51" s="855"/>
      <c r="T51" s="855"/>
      <c r="U51" s="855"/>
      <c r="V51" s="855"/>
      <c r="W51" s="855"/>
      <c r="X51" s="855"/>
      <c r="Y51" s="855"/>
      <c r="Z51" s="855"/>
      <c r="AA51" s="855"/>
      <c r="AB51" s="855"/>
      <c r="AC51" s="855"/>
      <c r="AD51" s="855"/>
      <c r="AE51" s="856"/>
      <c r="AF51" s="781"/>
      <c r="AG51" s="782"/>
      <c r="AH51" s="782"/>
      <c r="AI51" s="782"/>
      <c r="AJ51" s="783"/>
      <c r="AK51" s="857"/>
      <c r="AL51" s="855"/>
      <c r="AM51" s="855"/>
      <c r="AN51" s="855"/>
      <c r="AO51" s="855"/>
      <c r="AP51" s="855"/>
      <c r="AQ51" s="855"/>
      <c r="AR51" s="855"/>
      <c r="AS51" s="855"/>
      <c r="AT51" s="855"/>
      <c r="AU51" s="855"/>
      <c r="AV51" s="855"/>
      <c r="AW51" s="855"/>
      <c r="AX51" s="855"/>
      <c r="AY51" s="855"/>
      <c r="AZ51" s="858"/>
      <c r="BA51" s="858"/>
      <c r="BB51" s="858"/>
      <c r="BC51" s="858"/>
      <c r="BD51" s="858"/>
      <c r="BE51" s="849"/>
      <c r="BF51" s="849"/>
      <c r="BG51" s="849"/>
      <c r="BH51" s="849"/>
      <c r="BI51" s="850"/>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4"/>
      <c r="R52" s="855"/>
      <c r="S52" s="855"/>
      <c r="T52" s="855"/>
      <c r="U52" s="855"/>
      <c r="V52" s="855"/>
      <c r="W52" s="855"/>
      <c r="X52" s="855"/>
      <c r="Y52" s="855"/>
      <c r="Z52" s="855"/>
      <c r="AA52" s="855"/>
      <c r="AB52" s="855"/>
      <c r="AC52" s="855"/>
      <c r="AD52" s="855"/>
      <c r="AE52" s="856"/>
      <c r="AF52" s="781"/>
      <c r="AG52" s="782"/>
      <c r="AH52" s="782"/>
      <c r="AI52" s="782"/>
      <c r="AJ52" s="783"/>
      <c r="AK52" s="857"/>
      <c r="AL52" s="855"/>
      <c r="AM52" s="855"/>
      <c r="AN52" s="855"/>
      <c r="AO52" s="855"/>
      <c r="AP52" s="855"/>
      <c r="AQ52" s="855"/>
      <c r="AR52" s="855"/>
      <c r="AS52" s="855"/>
      <c r="AT52" s="855"/>
      <c r="AU52" s="855"/>
      <c r="AV52" s="855"/>
      <c r="AW52" s="855"/>
      <c r="AX52" s="855"/>
      <c r="AY52" s="855"/>
      <c r="AZ52" s="858"/>
      <c r="BA52" s="858"/>
      <c r="BB52" s="858"/>
      <c r="BC52" s="858"/>
      <c r="BD52" s="858"/>
      <c r="BE52" s="849"/>
      <c r="BF52" s="849"/>
      <c r="BG52" s="849"/>
      <c r="BH52" s="849"/>
      <c r="BI52" s="850"/>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4"/>
      <c r="R53" s="855"/>
      <c r="S53" s="855"/>
      <c r="T53" s="855"/>
      <c r="U53" s="855"/>
      <c r="V53" s="855"/>
      <c r="W53" s="855"/>
      <c r="X53" s="855"/>
      <c r="Y53" s="855"/>
      <c r="Z53" s="855"/>
      <c r="AA53" s="855"/>
      <c r="AB53" s="855"/>
      <c r="AC53" s="855"/>
      <c r="AD53" s="855"/>
      <c r="AE53" s="856"/>
      <c r="AF53" s="781"/>
      <c r="AG53" s="782"/>
      <c r="AH53" s="782"/>
      <c r="AI53" s="782"/>
      <c r="AJ53" s="783"/>
      <c r="AK53" s="857"/>
      <c r="AL53" s="855"/>
      <c r="AM53" s="855"/>
      <c r="AN53" s="855"/>
      <c r="AO53" s="855"/>
      <c r="AP53" s="855"/>
      <c r="AQ53" s="855"/>
      <c r="AR53" s="855"/>
      <c r="AS53" s="855"/>
      <c r="AT53" s="855"/>
      <c r="AU53" s="855"/>
      <c r="AV53" s="855"/>
      <c r="AW53" s="855"/>
      <c r="AX53" s="855"/>
      <c r="AY53" s="855"/>
      <c r="AZ53" s="858"/>
      <c r="BA53" s="858"/>
      <c r="BB53" s="858"/>
      <c r="BC53" s="858"/>
      <c r="BD53" s="858"/>
      <c r="BE53" s="849"/>
      <c r="BF53" s="849"/>
      <c r="BG53" s="849"/>
      <c r="BH53" s="849"/>
      <c r="BI53" s="850"/>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4"/>
      <c r="R54" s="855"/>
      <c r="S54" s="855"/>
      <c r="T54" s="855"/>
      <c r="U54" s="855"/>
      <c r="V54" s="855"/>
      <c r="W54" s="855"/>
      <c r="X54" s="855"/>
      <c r="Y54" s="855"/>
      <c r="Z54" s="855"/>
      <c r="AA54" s="855"/>
      <c r="AB54" s="855"/>
      <c r="AC54" s="855"/>
      <c r="AD54" s="855"/>
      <c r="AE54" s="856"/>
      <c r="AF54" s="781"/>
      <c r="AG54" s="782"/>
      <c r="AH54" s="782"/>
      <c r="AI54" s="782"/>
      <c r="AJ54" s="783"/>
      <c r="AK54" s="857"/>
      <c r="AL54" s="855"/>
      <c r="AM54" s="855"/>
      <c r="AN54" s="855"/>
      <c r="AO54" s="855"/>
      <c r="AP54" s="855"/>
      <c r="AQ54" s="855"/>
      <c r="AR54" s="855"/>
      <c r="AS54" s="855"/>
      <c r="AT54" s="855"/>
      <c r="AU54" s="855"/>
      <c r="AV54" s="855"/>
      <c r="AW54" s="855"/>
      <c r="AX54" s="855"/>
      <c r="AY54" s="855"/>
      <c r="AZ54" s="858"/>
      <c r="BA54" s="858"/>
      <c r="BB54" s="858"/>
      <c r="BC54" s="858"/>
      <c r="BD54" s="858"/>
      <c r="BE54" s="849"/>
      <c r="BF54" s="849"/>
      <c r="BG54" s="849"/>
      <c r="BH54" s="849"/>
      <c r="BI54" s="850"/>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4"/>
      <c r="R55" s="855"/>
      <c r="S55" s="855"/>
      <c r="T55" s="855"/>
      <c r="U55" s="855"/>
      <c r="V55" s="855"/>
      <c r="W55" s="855"/>
      <c r="X55" s="855"/>
      <c r="Y55" s="855"/>
      <c r="Z55" s="855"/>
      <c r="AA55" s="855"/>
      <c r="AB55" s="855"/>
      <c r="AC55" s="855"/>
      <c r="AD55" s="855"/>
      <c r="AE55" s="856"/>
      <c r="AF55" s="781"/>
      <c r="AG55" s="782"/>
      <c r="AH55" s="782"/>
      <c r="AI55" s="782"/>
      <c r="AJ55" s="783"/>
      <c r="AK55" s="857"/>
      <c r="AL55" s="855"/>
      <c r="AM55" s="855"/>
      <c r="AN55" s="855"/>
      <c r="AO55" s="855"/>
      <c r="AP55" s="855"/>
      <c r="AQ55" s="855"/>
      <c r="AR55" s="855"/>
      <c r="AS55" s="855"/>
      <c r="AT55" s="855"/>
      <c r="AU55" s="855"/>
      <c r="AV55" s="855"/>
      <c r="AW55" s="855"/>
      <c r="AX55" s="855"/>
      <c r="AY55" s="855"/>
      <c r="AZ55" s="858"/>
      <c r="BA55" s="858"/>
      <c r="BB55" s="858"/>
      <c r="BC55" s="858"/>
      <c r="BD55" s="858"/>
      <c r="BE55" s="849"/>
      <c r="BF55" s="849"/>
      <c r="BG55" s="849"/>
      <c r="BH55" s="849"/>
      <c r="BI55" s="850"/>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4"/>
      <c r="R56" s="855"/>
      <c r="S56" s="855"/>
      <c r="T56" s="855"/>
      <c r="U56" s="855"/>
      <c r="V56" s="855"/>
      <c r="W56" s="855"/>
      <c r="X56" s="855"/>
      <c r="Y56" s="855"/>
      <c r="Z56" s="855"/>
      <c r="AA56" s="855"/>
      <c r="AB56" s="855"/>
      <c r="AC56" s="855"/>
      <c r="AD56" s="855"/>
      <c r="AE56" s="856"/>
      <c r="AF56" s="781"/>
      <c r="AG56" s="782"/>
      <c r="AH56" s="782"/>
      <c r="AI56" s="782"/>
      <c r="AJ56" s="783"/>
      <c r="AK56" s="857"/>
      <c r="AL56" s="855"/>
      <c r="AM56" s="855"/>
      <c r="AN56" s="855"/>
      <c r="AO56" s="855"/>
      <c r="AP56" s="855"/>
      <c r="AQ56" s="855"/>
      <c r="AR56" s="855"/>
      <c r="AS56" s="855"/>
      <c r="AT56" s="855"/>
      <c r="AU56" s="855"/>
      <c r="AV56" s="855"/>
      <c r="AW56" s="855"/>
      <c r="AX56" s="855"/>
      <c r="AY56" s="855"/>
      <c r="AZ56" s="858"/>
      <c r="BA56" s="858"/>
      <c r="BB56" s="858"/>
      <c r="BC56" s="858"/>
      <c r="BD56" s="858"/>
      <c r="BE56" s="849"/>
      <c r="BF56" s="849"/>
      <c r="BG56" s="849"/>
      <c r="BH56" s="849"/>
      <c r="BI56" s="850"/>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4"/>
      <c r="R57" s="855"/>
      <c r="S57" s="855"/>
      <c r="T57" s="855"/>
      <c r="U57" s="855"/>
      <c r="V57" s="855"/>
      <c r="W57" s="855"/>
      <c r="X57" s="855"/>
      <c r="Y57" s="855"/>
      <c r="Z57" s="855"/>
      <c r="AA57" s="855"/>
      <c r="AB57" s="855"/>
      <c r="AC57" s="855"/>
      <c r="AD57" s="855"/>
      <c r="AE57" s="856"/>
      <c r="AF57" s="781"/>
      <c r="AG57" s="782"/>
      <c r="AH57" s="782"/>
      <c r="AI57" s="782"/>
      <c r="AJ57" s="783"/>
      <c r="AK57" s="857"/>
      <c r="AL57" s="855"/>
      <c r="AM57" s="855"/>
      <c r="AN57" s="855"/>
      <c r="AO57" s="855"/>
      <c r="AP57" s="855"/>
      <c r="AQ57" s="855"/>
      <c r="AR57" s="855"/>
      <c r="AS57" s="855"/>
      <c r="AT57" s="855"/>
      <c r="AU57" s="855"/>
      <c r="AV57" s="855"/>
      <c r="AW57" s="855"/>
      <c r="AX57" s="855"/>
      <c r="AY57" s="855"/>
      <c r="AZ57" s="858"/>
      <c r="BA57" s="858"/>
      <c r="BB57" s="858"/>
      <c r="BC57" s="858"/>
      <c r="BD57" s="858"/>
      <c r="BE57" s="849"/>
      <c r="BF57" s="849"/>
      <c r="BG57" s="849"/>
      <c r="BH57" s="849"/>
      <c r="BI57" s="850"/>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4"/>
      <c r="R58" s="855"/>
      <c r="S58" s="855"/>
      <c r="T58" s="855"/>
      <c r="U58" s="855"/>
      <c r="V58" s="855"/>
      <c r="W58" s="855"/>
      <c r="X58" s="855"/>
      <c r="Y58" s="855"/>
      <c r="Z58" s="855"/>
      <c r="AA58" s="855"/>
      <c r="AB58" s="855"/>
      <c r="AC58" s="855"/>
      <c r="AD58" s="855"/>
      <c r="AE58" s="856"/>
      <c r="AF58" s="781"/>
      <c r="AG58" s="782"/>
      <c r="AH58" s="782"/>
      <c r="AI58" s="782"/>
      <c r="AJ58" s="783"/>
      <c r="AK58" s="857"/>
      <c r="AL58" s="855"/>
      <c r="AM58" s="855"/>
      <c r="AN58" s="855"/>
      <c r="AO58" s="855"/>
      <c r="AP58" s="855"/>
      <c r="AQ58" s="855"/>
      <c r="AR58" s="855"/>
      <c r="AS58" s="855"/>
      <c r="AT58" s="855"/>
      <c r="AU58" s="855"/>
      <c r="AV58" s="855"/>
      <c r="AW58" s="855"/>
      <c r="AX58" s="855"/>
      <c r="AY58" s="855"/>
      <c r="AZ58" s="858"/>
      <c r="BA58" s="858"/>
      <c r="BB58" s="858"/>
      <c r="BC58" s="858"/>
      <c r="BD58" s="858"/>
      <c r="BE58" s="849"/>
      <c r="BF58" s="849"/>
      <c r="BG58" s="849"/>
      <c r="BH58" s="849"/>
      <c r="BI58" s="850"/>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4"/>
      <c r="R59" s="855"/>
      <c r="S59" s="855"/>
      <c r="T59" s="855"/>
      <c r="U59" s="855"/>
      <c r="V59" s="855"/>
      <c r="W59" s="855"/>
      <c r="X59" s="855"/>
      <c r="Y59" s="855"/>
      <c r="Z59" s="855"/>
      <c r="AA59" s="855"/>
      <c r="AB59" s="855"/>
      <c r="AC59" s="855"/>
      <c r="AD59" s="855"/>
      <c r="AE59" s="856"/>
      <c r="AF59" s="781"/>
      <c r="AG59" s="782"/>
      <c r="AH59" s="782"/>
      <c r="AI59" s="782"/>
      <c r="AJ59" s="783"/>
      <c r="AK59" s="857"/>
      <c r="AL59" s="855"/>
      <c r="AM59" s="855"/>
      <c r="AN59" s="855"/>
      <c r="AO59" s="855"/>
      <c r="AP59" s="855"/>
      <c r="AQ59" s="855"/>
      <c r="AR59" s="855"/>
      <c r="AS59" s="855"/>
      <c r="AT59" s="855"/>
      <c r="AU59" s="855"/>
      <c r="AV59" s="855"/>
      <c r="AW59" s="855"/>
      <c r="AX59" s="855"/>
      <c r="AY59" s="855"/>
      <c r="AZ59" s="858"/>
      <c r="BA59" s="858"/>
      <c r="BB59" s="858"/>
      <c r="BC59" s="858"/>
      <c r="BD59" s="858"/>
      <c r="BE59" s="849"/>
      <c r="BF59" s="849"/>
      <c r="BG59" s="849"/>
      <c r="BH59" s="849"/>
      <c r="BI59" s="850"/>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4"/>
      <c r="R60" s="855"/>
      <c r="S60" s="855"/>
      <c r="T60" s="855"/>
      <c r="U60" s="855"/>
      <c r="V60" s="855"/>
      <c r="W60" s="855"/>
      <c r="X60" s="855"/>
      <c r="Y60" s="855"/>
      <c r="Z60" s="855"/>
      <c r="AA60" s="855"/>
      <c r="AB60" s="855"/>
      <c r="AC60" s="855"/>
      <c r="AD60" s="855"/>
      <c r="AE60" s="856"/>
      <c r="AF60" s="781"/>
      <c r="AG60" s="782"/>
      <c r="AH60" s="782"/>
      <c r="AI60" s="782"/>
      <c r="AJ60" s="783"/>
      <c r="AK60" s="857"/>
      <c r="AL60" s="855"/>
      <c r="AM60" s="855"/>
      <c r="AN60" s="855"/>
      <c r="AO60" s="855"/>
      <c r="AP60" s="855"/>
      <c r="AQ60" s="855"/>
      <c r="AR60" s="855"/>
      <c r="AS60" s="855"/>
      <c r="AT60" s="855"/>
      <c r="AU60" s="855"/>
      <c r="AV60" s="855"/>
      <c r="AW60" s="855"/>
      <c r="AX60" s="855"/>
      <c r="AY60" s="855"/>
      <c r="AZ60" s="858"/>
      <c r="BA60" s="858"/>
      <c r="BB60" s="858"/>
      <c r="BC60" s="858"/>
      <c r="BD60" s="858"/>
      <c r="BE60" s="849"/>
      <c r="BF60" s="849"/>
      <c r="BG60" s="849"/>
      <c r="BH60" s="849"/>
      <c r="BI60" s="850"/>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4"/>
      <c r="R61" s="855"/>
      <c r="S61" s="855"/>
      <c r="T61" s="855"/>
      <c r="U61" s="855"/>
      <c r="V61" s="855"/>
      <c r="W61" s="855"/>
      <c r="X61" s="855"/>
      <c r="Y61" s="855"/>
      <c r="Z61" s="855"/>
      <c r="AA61" s="855"/>
      <c r="AB61" s="855"/>
      <c r="AC61" s="855"/>
      <c r="AD61" s="855"/>
      <c r="AE61" s="856"/>
      <c r="AF61" s="781"/>
      <c r="AG61" s="782"/>
      <c r="AH61" s="782"/>
      <c r="AI61" s="782"/>
      <c r="AJ61" s="783"/>
      <c r="AK61" s="857"/>
      <c r="AL61" s="855"/>
      <c r="AM61" s="855"/>
      <c r="AN61" s="855"/>
      <c r="AO61" s="855"/>
      <c r="AP61" s="855"/>
      <c r="AQ61" s="855"/>
      <c r="AR61" s="855"/>
      <c r="AS61" s="855"/>
      <c r="AT61" s="855"/>
      <c r="AU61" s="855"/>
      <c r="AV61" s="855"/>
      <c r="AW61" s="855"/>
      <c r="AX61" s="855"/>
      <c r="AY61" s="855"/>
      <c r="AZ61" s="858"/>
      <c r="BA61" s="858"/>
      <c r="BB61" s="858"/>
      <c r="BC61" s="858"/>
      <c r="BD61" s="858"/>
      <c r="BE61" s="849"/>
      <c r="BF61" s="849"/>
      <c r="BG61" s="849"/>
      <c r="BH61" s="849"/>
      <c r="BI61" s="850"/>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4"/>
      <c r="R62" s="855"/>
      <c r="S62" s="855"/>
      <c r="T62" s="855"/>
      <c r="U62" s="855"/>
      <c r="V62" s="855"/>
      <c r="W62" s="855"/>
      <c r="X62" s="855"/>
      <c r="Y62" s="855"/>
      <c r="Z62" s="855"/>
      <c r="AA62" s="855"/>
      <c r="AB62" s="855"/>
      <c r="AC62" s="855"/>
      <c r="AD62" s="855"/>
      <c r="AE62" s="856"/>
      <c r="AF62" s="781"/>
      <c r="AG62" s="782"/>
      <c r="AH62" s="782"/>
      <c r="AI62" s="782"/>
      <c r="AJ62" s="783"/>
      <c r="AK62" s="857"/>
      <c r="AL62" s="855"/>
      <c r="AM62" s="855"/>
      <c r="AN62" s="855"/>
      <c r="AO62" s="855"/>
      <c r="AP62" s="855"/>
      <c r="AQ62" s="855"/>
      <c r="AR62" s="855"/>
      <c r="AS62" s="855"/>
      <c r="AT62" s="855"/>
      <c r="AU62" s="855"/>
      <c r="AV62" s="855"/>
      <c r="AW62" s="855"/>
      <c r="AX62" s="855"/>
      <c r="AY62" s="855"/>
      <c r="AZ62" s="858"/>
      <c r="BA62" s="858"/>
      <c r="BB62" s="858"/>
      <c r="BC62" s="858"/>
      <c r="BD62" s="858"/>
      <c r="BE62" s="849"/>
      <c r="BF62" s="849"/>
      <c r="BG62" s="849"/>
      <c r="BH62" s="849"/>
      <c r="BI62" s="850"/>
      <c r="BJ62" s="866" t="s">
        <v>386</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367</v>
      </c>
      <c r="B63" s="810" t="s">
        <v>387</v>
      </c>
      <c r="C63" s="811"/>
      <c r="D63" s="811"/>
      <c r="E63" s="811"/>
      <c r="F63" s="811"/>
      <c r="G63" s="811"/>
      <c r="H63" s="811"/>
      <c r="I63" s="811"/>
      <c r="J63" s="811"/>
      <c r="K63" s="811"/>
      <c r="L63" s="811"/>
      <c r="M63" s="811"/>
      <c r="N63" s="811"/>
      <c r="O63" s="811"/>
      <c r="P63" s="812"/>
      <c r="Q63" s="859"/>
      <c r="R63" s="860"/>
      <c r="S63" s="860"/>
      <c r="T63" s="860"/>
      <c r="U63" s="860"/>
      <c r="V63" s="860"/>
      <c r="W63" s="860"/>
      <c r="X63" s="860"/>
      <c r="Y63" s="860"/>
      <c r="Z63" s="860"/>
      <c r="AA63" s="860"/>
      <c r="AB63" s="860"/>
      <c r="AC63" s="860"/>
      <c r="AD63" s="860"/>
      <c r="AE63" s="861"/>
      <c r="AF63" s="862">
        <v>1136</v>
      </c>
      <c r="AG63" s="863"/>
      <c r="AH63" s="863"/>
      <c r="AI63" s="863"/>
      <c r="AJ63" s="864"/>
      <c r="AK63" s="865"/>
      <c r="AL63" s="860"/>
      <c r="AM63" s="860"/>
      <c r="AN63" s="860"/>
      <c r="AO63" s="860"/>
      <c r="AP63" s="863">
        <f>AP31+AP32</f>
        <v>2714</v>
      </c>
      <c r="AQ63" s="863"/>
      <c r="AR63" s="863"/>
      <c r="AS63" s="863"/>
      <c r="AT63" s="863"/>
      <c r="AU63" s="863">
        <f>AU31+AU32</f>
        <v>879</v>
      </c>
      <c r="AV63" s="863"/>
      <c r="AW63" s="863"/>
      <c r="AX63" s="863"/>
      <c r="AY63" s="863"/>
      <c r="AZ63" s="867"/>
      <c r="BA63" s="867"/>
      <c r="BB63" s="867"/>
      <c r="BC63" s="867"/>
      <c r="BD63" s="867"/>
      <c r="BE63" s="868"/>
      <c r="BF63" s="868"/>
      <c r="BG63" s="868"/>
      <c r="BH63" s="868"/>
      <c r="BI63" s="869"/>
      <c r="BJ63" s="870" t="s">
        <v>110</v>
      </c>
      <c r="BK63" s="871"/>
      <c r="BL63" s="871"/>
      <c r="BM63" s="871"/>
      <c r="BN63" s="872"/>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388</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389</v>
      </c>
      <c r="B66" s="761"/>
      <c r="C66" s="761"/>
      <c r="D66" s="761"/>
      <c r="E66" s="761"/>
      <c r="F66" s="761"/>
      <c r="G66" s="761"/>
      <c r="H66" s="761"/>
      <c r="I66" s="761"/>
      <c r="J66" s="761"/>
      <c r="K66" s="761"/>
      <c r="L66" s="761"/>
      <c r="M66" s="761"/>
      <c r="N66" s="761"/>
      <c r="O66" s="761"/>
      <c r="P66" s="762"/>
      <c r="Q66" s="737" t="s">
        <v>371</v>
      </c>
      <c r="R66" s="738"/>
      <c r="S66" s="738"/>
      <c r="T66" s="738"/>
      <c r="U66" s="739"/>
      <c r="V66" s="737" t="s">
        <v>372</v>
      </c>
      <c r="W66" s="738"/>
      <c r="X66" s="738"/>
      <c r="Y66" s="738"/>
      <c r="Z66" s="739"/>
      <c r="AA66" s="737" t="s">
        <v>373</v>
      </c>
      <c r="AB66" s="738"/>
      <c r="AC66" s="738"/>
      <c r="AD66" s="738"/>
      <c r="AE66" s="739"/>
      <c r="AF66" s="873" t="s">
        <v>374</v>
      </c>
      <c r="AG66" s="833"/>
      <c r="AH66" s="833"/>
      <c r="AI66" s="833"/>
      <c r="AJ66" s="874"/>
      <c r="AK66" s="737" t="s">
        <v>375</v>
      </c>
      <c r="AL66" s="761"/>
      <c r="AM66" s="761"/>
      <c r="AN66" s="761"/>
      <c r="AO66" s="762"/>
      <c r="AP66" s="737" t="s">
        <v>376</v>
      </c>
      <c r="AQ66" s="738"/>
      <c r="AR66" s="738"/>
      <c r="AS66" s="738"/>
      <c r="AT66" s="739"/>
      <c r="AU66" s="737" t="s">
        <v>390</v>
      </c>
      <c r="AV66" s="738"/>
      <c r="AW66" s="738"/>
      <c r="AX66" s="738"/>
      <c r="AY66" s="739"/>
      <c r="AZ66" s="737" t="s">
        <v>354</v>
      </c>
      <c r="BA66" s="738"/>
      <c r="BB66" s="738"/>
      <c r="BC66" s="738"/>
      <c r="BD66" s="749"/>
      <c r="BE66" s="218"/>
      <c r="BF66" s="218"/>
      <c r="BG66" s="218"/>
      <c r="BH66" s="218"/>
      <c r="BI66" s="218"/>
      <c r="BJ66" s="218"/>
      <c r="BK66" s="218"/>
      <c r="BL66" s="218"/>
      <c r="BM66" s="218"/>
      <c r="BN66" s="218"/>
      <c r="BO66" s="218"/>
      <c r="BP66" s="218"/>
      <c r="BQ66" s="215">
        <v>60</v>
      </c>
      <c r="BR66" s="220"/>
      <c r="BS66" s="884"/>
      <c r="BT66" s="885"/>
      <c r="BU66" s="885"/>
      <c r="BV66" s="885"/>
      <c r="BW66" s="885"/>
      <c r="BX66" s="885"/>
      <c r="BY66" s="885"/>
      <c r="BZ66" s="885"/>
      <c r="CA66" s="885"/>
      <c r="CB66" s="885"/>
      <c r="CC66" s="885"/>
      <c r="CD66" s="885"/>
      <c r="CE66" s="885"/>
      <c r="CF66" s="885"/>
      <c r="CG66" s="886"/>
      <c r="CH66" s="881"/>
      <c r="CI66" s="882"/>
      <c r="CJ66" s="882"/>
      <c r="CK66" s="882"/>
      <c r="CL66" s="883"/>
      <c r="CM66" s="881"/>
      <c r="CN66" s="882"/>
      <c r="CO66" s="882"/>
      <c r="CP66" s="882"/>
      <c r="CQ66" s="883"/>
      <c r="CR66" s="881"/>
      <c r="CS66" s="882"/>
      <c r="CT66" s="882"/>
      <c r="CU66" s="882"/>
      <c r="CV66" s="883"/>
      <c r="CW66" s="881"/>
      <c r="CX66" s="882"/>
      <c r="CY66" s="882"/>
      <c r="CZ66" s="882"/>
      <c r="DA66" s="883"/>
      <c r="DB66" s="881"/>
      <c r="DC66" s="882"/>
      <c r="DD66" s="882"/>
      <c r="DE66" s="882"/>
      <c r="DF66" s="883"/>
      <c r="DG66" s="881"/>
      <c r="DH66" s="882"/>
      <c r="DI66" s="882"/>
      <c r="DJ66" s="882"/>
      <c r="DK66" s="883"/>
      <c r="DL66" s="881"/>
      <c r="DM66" s="882"/>
      <c r="DN66" s="882"/>
      <c r="DO66" s="882"/>
      <c r="DP66" s="883"/>
      <c r="DQ66" s="881"/>
      <c r="DR66" s="882"/>
      <c r="DS66" s="882"/>
      <c r="DT66" s="882"/>
      <c r="DU66" s="883"/>
      <c r="DV66" s="878"/>
      <c r="DW66" s="879"/>
      <c r="DX66" s="879"/>
      <c r="DY66" s="879"/>
      <c r="DZ66" s="880"/>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5"/>
      <c r="AG67" s="836"/>
      <c r="AH67" s="836"/>
      <c r="AI67" s="836"/>
      <c r="AJ67" s="876"/>
      <c r="AK67" s="877"/>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4"/>
      <c r="BT67" s="885"/>
      <c r="BU67" s="885"/>
      <c r="BV67" s="885"/>
      <c r="BW67" s="885"/>
      <c r="BX67" s="885"/>
      <c r="BY67" s="885"/>
      <c r="BZ67" s="885"/>
      <c r="CA67" s="885"/>
      <c r="CB67" s="885"/>
      <c r="CC67" s="885"/>
      <c r="CD67" s="885"/>
      <c r="CE67" s="885"/>
      <c r="CF67" s="885"/>
      <c r="CG67" s="886"/>
      <c r="CH67" s="881"/>
      <c r="CI67" s="882"/>
      <c r="CJ67" s="882"/>
      <c r="CK67" s="882"/>
      <c r="CL67" s="883"/>
      <c r="CM67" s="881"/>
      <c r="CN67" s="882"/>
      <c r="CO67" s="882"/>
      <c r="CP67" s="882"/>
      <c r="CQ67" s="883"/>
      <c r="CR67" s="881"/>
      <c r="CS67" s="882"/>
      <c r="CT67" s="882"/>
      <c r="CU67" s="882"/>
      <c r="CV67" s="883"/>
      <c r="CW67" s="881"/>
      <c r="CX67" s="882"/>
      <c r="CY67" s="882"/>
      <c r="CZ67" s="882"/>
      <c r="DA67" s="883"/>
      <c r="DB67" s="881"/>
      <c r="DC67" s="882"/>
      <c r="DD67" s="882"/>
      <c r="DE67" s="882"/>
      <c r="DF67" s="883"/>
      <c r="DG67" s="881"/>
      <c r="DH67" s="882"/>
      <c r="DI67" s="882"/>
      <c r="DJ67" s="882"/>
      <c r="DK67" s="883"/>
      <c r="DL67" s="881"/>
      <c r="DM67" s="882"/>
      <c r="DN67" s="882"/>
      <c r="DO67" s="882"/>
      <c r="DP67" s="883"/>
      <c r="DQ67" s="881"/>
      <c r="DR67" s="882"/>
      <c r="DS67" s="882"/>
      <c r="DT67" s="882"/>
      <c r="DU67" s="883"/>
      <c r="DV67" s="878"/>
      <c r="DW67" s="879"/>
      <c r="DX67" s="879"/>
      <c r="DY67" s="879"/>
      <c r="DZ67" s="880"/>
      <c r="EA67" s="199"/>
    </row>
    <row r="68" spans="1:131" s="200" customFormat="1" ht="26.25" customHeight="1" thickTop="1" x14ac:dyDescent="0.15">
      <c r="A68" s="211">
        <v>1</v>
      </c>
      <c r="B68" s="892" t="s">
        <v>537</v>
      </c>
      <c r="C68" s="893"/>
      <c r="D68" s="893"/>
      <c r="E68" s="893"/>
      <c r="F68" s="893"/>
      <c r="G68" s="893"/>
      <c r="H68" s="893"/>
      <c r="I68" s="893"/>
      <c r="J68" s="893"/>
      <c r="K68" s="893"/>
      <c r="L68" s="893"/>
      <c r="M68" s="893"/>
      <c r="N68" s="893"/>
      <c r="O68" s="893"/>
      <c r="P68" s="894"/>
      <c r="Q68" s="895">
        <v>22493</v>
      </c>
      <c r="R68" s="888"/>
      <c r="S68" s="888"/>
      <c r="T68" s="888"/>
      <c r="U68" s="889"/>
      <c r="V68" s="887">
        <v>22018</v>
      </c>
      <c r="W68" s="888"/>
      <c r="X68" s="888"/>
      <c r="Y68" s="888"/>
      <c r="Z68" s="889"/>
      <c r="AA68" s="887">
        <v>475</v>
      </c>
      <c r="AB68" s="888"/>
      <c r="AC68" s="888"/>
      <c r="AD68" s="888"/>
      <c r="AE68" s="889"/>
      <c r="AF68" s="887">
        <v>475</v>
      </c>
      <c r="AG68" s="888"/>
      <c r="AH68" s="888"/>
      <c r="AI68" s="888"/>
      <c r="AJ68" s="889"/>
      <c r="AK68" s="887">
        <v>1327</v>
      </c>
      <c r="AL68" s="888"/>
      <c r="AM68" s="888"/>
      <c r="AN68" s="888"/>
      <c r="AO68" s="889"/>
      <c r="AP68" s="887" t="s">
        <v>476</v>
      </c>
      <c r="AQ68" s="888"/>
      <c r="AR68" s="888"/>
      <c r="AS68" s="888"/>
      <c r="AT68" s="889"/>
      <c r="AU68" s="887" t="s">
        <v>476</v>
      </c>
      <c r="AV68" s="888"/>
      <c r="AW68" s="888"/>
      <c r="AX68" s="888"/>
      <c r="AY68" s="889"/>
      <c r="AZ68" s="890"/>
      <c r="BA68" s="890"/>
      <c r="BB68" s="890"/>
      <c r="BC68" s="890"/>
      <c r="BD68" s="891"/>
      <c r="BE68" s="218"/>
      <c r="BF68" s="218"/>
      <c r="BG68" s="218"/>
      <c r="BH68" s="218"/>
      <c r="BI68" s="218"/>
      <c r="BJ68" s="218"/>
      <c r="BK68" s="218"/>
      <c r="BL68" s="218"/>
      <c r="BM68" s="218"/>
      <c r="BN68" s="218"/>
      <c r="BO68" s="218"/>
      <c r="BP68" s="218"/>
      <c r="BQ68" s="215">
        <v>62</v>
      </c>
      <c r="BR68" s="220"/>
      <c r="BS68" s="884"/>
      <c r="BT68" s="885"/>
      <c r="BU68" s="885"/>
      <c r="BV68" s="885"/>
      <c r="BW68" s="885"/>
      <c r="BX68" s="885"/>
      <c r="BY68" s="885"/>
      <c r="BZ68" s="885"/>
      <c r="CA68" s="885"/>
      <c r="CB68" s="885"/>
      <c r="CC68" s="885"/>
      <c r="CD68" s="885"/>
      <c r="CE68" s="885"/>
      <c r="CF68" s="885"/>
      <c r="CG68" s="886"/>
      <c r="CH68" s="881"/>
      <c r="CI68" s="882"/>
      <c r="CJ68" s="882"/>
      <c r="CK68" s="882"/>
      <c r="CL68" s="883"/>
      <c r="CM68" s="881"/>
      <c r="CN68" s="882"/>
      <c r="CO68" s="882"/>
      <c r="CP68" s="882"/>
      <c r="CQ68" s="883"/>
      <c r="CR68" s="881"/>
      <c r="CS68" s="882"/>
      <c r="CT68" s="882"/>
      <c r="CU68" s="882"/>
      <c r="CV68" s="883"/>
      <c r="CW68" s="881"/>
      <c r="CX68" s="882"/>
      <c r="CY68" s="882"/>
      <c r="CZ68" s="882"/>
      <c r="DA68" s="883"/>
      <c r="DB68" s="881"/>
      <c r="DC68" s="882"/>
      <c r="DD68" s="882"/>
      <c r="DE68" s="882"/>
      <c r="DF68" s="883"/>
      <c r="DG68" s="881"/>
      <c r="DH68" s="882"/>
      <c r="DI68" s="882"/>
      <c r="DJ68" s="882"/>
      <c r="DK68" s="883"/>
      <c r="DL68" s="881"/>
      <c r="DM68" s="882"/>
      <c r="DN68" s="882"/>
      <c r="DO68" s="882"/>
      <c r="DP68" s="883"/>
      <c r="DQ68" s="881"/>
      <c r="DR68" s="882"/>
      <c r="DS68" s="882"/>
      <c r="DT68" s="882"/>
      <c r="DU68" s="883"/>
      <c r="DV68" s="878"/>
      <c r="DW68" s="879"/>
      <c r="DX68" s="879"/>
      <c r="DY68" s="879"/>
      <c r="DZ68" s="880"/>
      <c r="EA68" s="199"/>
    </row>
    <row r="69" spans="1:131" s="200" customFormat="1" ht="26.25" customHeight="1" x14ac:dyDescent="0.15">
      <c r="A69" s="214">
        <v>2</v>
      </c>
      <c r="B69" s="896" t="s">
        <v>538</v>
      </c>
      <c r="C69" s="897"/>
      <c r="D69" s="897"/>
      <c r="E69" s="897"/>
      <c r="F69" s="897"/>
      <c r="G69" s="897"/>
      <c r="H69" s="897"/>
      <c r="I69" s="897"/>
      <c r="J69" s="897"/>
      <c r="K69" s="897"/>
      <c r="L69" s="897"/>
      <c r="M69" s="897"/>
      <c r="N69" s="897"/>
      <c r="O69" s="897"/>
      <c r="P69" s="898"/>
      <c r="Q69" s="899">
        <v>186</v>
      </c>
      <c r="R69" s="900"/>
      <c r="S69" s="900"/>
      <c r="T69" s="900"/>
      <c r="U69" s="851"/>
      <c r="V69" s="901">
        <v>154</v>
      </c>
      <c r="W69" s="900"/>
      <c r="X69" s="900"/>
      <c r="Y69" s="900"/>
      <c r="Z69" s="851"/>
      <c r="AA69" s="901">
        <v>32</v>
      </c>
      <c r="AB69" s="900"/>
      <c r="AC69" s="900"/>
      <c r="AD69" s="900"/>
      <c r="AE69" s="851"/>
      <c r="AF69" s="901">
        <v>32</v>
      </c>
      <c r="AG69" s="900"/>
      <c r="AH69" s="900"/>
      <c r="AI69" s="900"/>
      <c r="AJ69" s="851"/>
      <c r="AK69" s="901" t="s">
        <v>476</v>
      </c>
      <c r="AL69" s="900"/>
      <c r="AM69" s="900"/>
      <c r="AN69" s="900"/>
      <c r="AO69" s="851"/>
      <c r="AP69" s="901" t="s">
        <v>476</v>
      </c>
      <c r="AQ69" s="900"/>
      <c r="AR69" s="900"/>
      <c r="AS69" s="900"/>
      <c r="AT69" s="851"/>
      <c r="AU69" s="901" t="s">
        <v>476</v>
      </c>
      <c r="AV69" s="900"/>
      <c r="AW69" s="900"/>
      <c r="AX69" s="900"/>
      <c r="AY69" s="851"/>
      <c r="AZ69" s="902"/>
      <c r="BA69" s="902"/>
      <c r="BB69" s="902"/>
      <c r="BC69" s="902"/>
      <c r="BD69" s="903"/>
      <c r="BE69" s="218"/>
      <c r="BF69" s="218"/>
      <c r="BG69" s="218"/>
      <c r="BH69" s="218"/>
      <c r="BI69" s="218"/>
      <c r="BJ69" s="218"/>
      <c r="BK69" s="218"/>
      <c r="BL69" s="218"/>
      <c r="BM69" s="218"/>
      <c r="BN69" s="218"/>
      <c r="BO69" s="218"/>
      <c r="BP69" s="218"/>
      <c r="BQ69" s="215">
        <v>63</v>
      </c>
      <c r="BR69" s="220"/>
      <c r="BS69" s="884"/>
      <c r="BT69" s="885"/>
      <c r="BU69" s="885"/>
      <c r="BV69" s="885"/>
      <c r="BW69" s="885"/>
      <c r="BX69" s="885"/>
      <c r="BY69" s="885"/>
      <c r="BZ69" s="885"/>
      <c r="CA69" s="885"/>
      <c r="CB69" s="885"/>
      <c r="CC69" s="885"/>
      <c r="CD69" s="885"/>
      <c r="CE69" s="885"/>
      <c r="CF69" s="885"/>
      <c r="CG69" s="886"/>
      <c r="CH69" s="881"/>
      <c r="CI69" s="882"/>
      <c r="CJ69" s="882"/>
      <c r="CK69" s="882"/>
      <c r="CL69" s="883"/>
      <c r="CM69" s="881"/>
      <c r="CN69" s="882"/>
      <c r="CO69" s="882"/>
      <c r="CP69" s="882"/>
      <c r="CQ69" s="883"/>
      <c r="CR69" s="881"/>
      <c r="CS69" s="882"/>
      <c r="CT69" s="882"/>
      <c r="CU69" s="882"/>
      <c r="CV69" s="883"/>
      <c r="CW69" s="881"/>
      <c r="CX69" s="882"/>
      <c r="CY69" s="882"/>
      <c r="CZ69" s="882"/>
      <c r="DA69" s="883"/>
      <c r="DB69" s="881"/>
      <c r="DC69" s="882"/>
      <c r="DD69" s="882"/>
      <c r="DE69" s="882"/>
      <c r="DF69" s="883"/>
      <c r="DG69" s="881"/>
      <c r="DH69" s="882"/>
      <c r="DI69" s="882"/>
      <c r="DJ69" s="882"/>
      <c r="DK69" s="883"/>
      <c r="DL69" s="881"/>
      <c r="DM69" s="882"/>
      <c r="DN69" s="882"/>
      <c r="DO69" s="882"/>
      <c r="DP69" s="883"/>
      <c r="DQ69" s="881"/>
      <c r="DR69" s="882"/>
      <c r="DS69" s="882"/>
      <c r="DT69" s="882"/>
      <c r="DU69" s="883"/>
      <c r="DV69" s="878"/>
      <c r="DW69" s="879"/>
      <c r="DX69" s="879"/>
      <c r="DY69" s="879"/>
      <c r="DZ69" s="880"/>
      <c r="EA69" s="199"/>
    </row>
    <row r="70" spans="1:131" s="200" customFormat="1" ht="26.25" customHeight="1" x14ac:dyDescent="0.15">
      <c r="A70" s="214">
        <v>3</v>
      </c>
      <c r="B70" s="896" t="s">
        <v>539</v>
      </c>
      <c r="C70" s="897"/>
      <c r="D70" s="897"/>
      <c r="E70" s="897"/>
      <c r="F70" s="897"/>
      <c r="G70" s="897"/>
      <c r="H70" s="897"/>
      <c r="I70" s="897"/>
      <c r="J70" s="897"/>
      <c r="K70" s="897"/>
      <c r="L70" s="897"/>
      <c r="M70" s="897"/>
      <c r="N70" s="897"/>
      <c r="O70" s="897"/>
      <c r="P70" s="898"/>
      <c r="Q70" s="899">
        <v>112</v>
      </c>
      <c r="R70" s="900"/>
      <c r="S70" s="900"/>
      <c r="T70" s="900"/>
      <c r="U70" s="851"/>
      <c r="V70" s="901">
        <v>97</v>
      </c>
      <c r="W70" s="900"/>
      <c r="X70" s="900"/>
      <c r="Y70" s="900"/>
      <c r="Z70" s="851"/>
      <c r="AA70" s="901">
        <v>15</v>
      </c>
      <c r="AB70" s="900"/>
      <c r="AC70" s="900"/>
      <c r="AD70" s="900"/>
      <c r="AE70" s="851"/>
      <c r="AF70" s="901">
        <v>15</v>
      </c>
      <c r="AG70" s="900"/>
      <c r="AH70" s="900"/>
      <c r="AI70" s="900"/>
      <c r="AJ70" s="851"/>
      <c r="AK70" s="901">
        <v>2</v>
      </c>
      <c r="AL70" s="900"/>
      <c r="AM70" s="900"/>
      <c r="AN70" s="900"/>
      <c r="AO70" s="851"/>
      <c r="AP70" s="901" t="s">
        <v>476</v>
      </c>
      <c r="AQ70" s="900"/>
      <c r="AR70" s="900"/>
      <c r="AS70" s="900"/>
      <c r="AT70" s="851"/>
      <c r="AU70" s="901" t="s">
        <v>476</v>
      </c>
      <c r="AV70" s="900"/>
      <c r="AW70" s="900"/>
      <c r="AX70" s="900"/>
      <c r="AY70" s="851"/>
      <c r="AZ70" s="902"/>
      <c r="BA70" s="902"/>
      <c r="BB70" s="902"/>
      <c r="BC70" s="902"/>
      <c r="BD70" s="903"/>
      <c r="BE70" s="218"/>
      <c r="BF70" s="218"/>
      <c r="BG70" s="218"/>
      <c r="BH70" s="218"/>
      <c r="BI70" s="218"/>
      <c r="BJ70" s="218"/>
      <c r="BK70" s="218"/>
      <c r="BL70" s="218"/>
      <c r="BM70" s="218"/>
      <c r="BN70" s="218"/>
      <c r="BO70" s="218"/>
      <c r="BP70" s="218"/>
      <c r="BQ70" s="215">
        <v>64</v>
      </c>
      <c r="BR70" s="220"/>
      <c r="BS70" s="884"/>
      <c r="BT70" s="885"/>
      <c r="BU70" s="885"/>
      <c r="BV70" s="885"/>
      <c r="BW70" s="885"/>
      <c r="BX70" s="885"/>
      <c r="BY70" s="885"/>
      <c r="BZ70" s="885"/>
      <c r="CA70" s="885"/>
      <c r="CB70" s="885"/>
      <c r="CC70" s="885"/>
      <c r="CD70" s="885"/>
      <c r="CE70" s="885"/>
      <c r="CF70" s="885"/>
      <c r="CG70" s="886"/>
      <c r="CH70" s="881"/>
      <c r="CI70" s="882"/>
      <c r="CJ70" s="882"/>
      <c r="CK70" s="882"/>
      <c r="CL70" s="883"/>
      <c r="CM70" s="881"/>
      <c r="CN70" s="882"/>
      <c r="CO70" s="882"/>
      <c r="CP70" s="882"/>
      <c r="CQ70" s="883"/>
      <c r="CR70" s="881"/>
      <c r="CS70" s="882"/>
      <c r="CT70" s="882"/>
      <c r="CU70" s="882"/>
      <c r="CV70" s="883"/>
      <c r="CW70" s="881"/>
      <c r="CX70" s="882"/>
      <c r="CY70" s="882"/>
      <c r="CZ70" s="882"/>
      <c r="DA70" s="883"/>
      <c r="DB70" s="881"/>
      <c r="DC70" s="882"/>
      <c r="DD70" s="882"/>
      <c r="DE70" s="882"/>
      <c r="DF70" s="883"/>
      <c r="DG70" s="881"/>
      <c r="DH70" s="882"/>
      <c r="DI70" s="882"/>
      <c r="DJ70" s="882"/>
      <c r="DK70" s="883"/>
      <c r="DL70" s="881"/>
      <c r="DM70" s="882"/>
      <c r="DN70" s="882"/>
      <c r="DO70" s="882"/>
      <c r="DP70" s="883"/>
      <c r="DQ70" s="881"/>
      <c r="DR70" s="882"/>
      <c r="DS70" s="882"/>
      <c r="DT70" s="882"/>
      <c r="DU70" s="883"/>
      <c r="DV70" s="878"/>
      <c r="DW70" s="879"/>
      <c r="DX70" s="879"/>
      <c r="DY70" s="879"/>
      <c r="DZ70" s="880"/>
      <c r="EA70" s="199"/>
    </row>
    <row r="71" spans="1:131" s="200" customFormat="1" ht="26.25" customHeight="1" x14ac:dyDescent="0.15">
      <c r="A71" s="214">
        <v>4</v>
      </c>
      <c r="B71" s="896" t="s">
        <v>540</v>
      </c>
      <c r="C71" s="897"/>
      <c r="D71" s="897"/>
      <c r="E71" s="897"/>
      <c r="F71" s="897"/>
      <c r="G71" s="897"/>
      <c r="H71" s="897"/>
      <c r="I71" s="897"/>
      <c r="J71" s="897"/>
      <c r="K71" s="897"/>
      <c r="L71" s="897"/>
      <c r="M71" s="897"/>
      <c r="N71" s="897"/>
      <c r="O71" s="897"/>
      <c r="P71" s="898"/>
      <c r="Q71" s="899">
        <v>111</v>
      </c>
      <c r="R71" s="900"/>
      <c r="S71" s="900"/>
      <c r="T71" s="900"/>
      <c r="U71" s="851"/>
      <c r="V71" s="901">
        <v>81</v>
      </c>
      <c r="W71" s="900"/>
      <c r="X71" s="900"/>
      <c r="Y71" s="900"/>
      <c r="Z71" s="851"/>
      <c r="AA71" s="901">
        <v>30</v>
      </c>
      <c r="AB71" s="900"/>
      <c r="AC71" s="900"/>
      <c r="AD71" s="900"/>
      <c r="AE71" s="851"/>
      <c r="AF71" s="901">
        <v>30</v>
      </c>
      <c r="AG71" s="900"/>
      <c r="AH71" s="900"/>
      <c r="AI71" s="900"/>
      <c r="AJ71" s="851"/>
      <c r="AK71" s="901" t="s">
        <v>476</v>
      </c>
      <c r="AL71" s="900"/>
      <c r="AM71" s="900"/>
      <c r="AN71" s="900"/>
      <c r="AO71" s="851"/>
      <c r="AP71" s="901" t="s">
        <v>476</v>
      </c>
      <c r="AQ71" s="900"/>
      <c r="AR71" s="900"/>
      <c r="AS71" s="900"/>
      <c r="AT71" s="851"/>
      <c r="AU71" s="901" t="s">
        <v>476</v>
      </c>
      <c r="AV71" s="900"/>
      <c r="AW71" s="900"/>
      <c r="AX71" s="900"/>
      <c r="AY71" s="851"/>
      <c r="AZ71" s="902"/>
      <c r="BA71" s="902"/>
      <c r="BB71" s="902"/>
      <c r="BC71" s="902"/>
      <c r="BD71" s="903"/>
      <c r="BE71" s="218"/>
      <c r="BF71" s="218"/>
      <c r="BG71" s="218"/>
      <c r="BH71" s="218"/>
      <c r="BI71" s="218"/>
      <c r="BJ71" s="218"/>
      <c r="BK71" s="218"/>
      <c r="BL71" s="218"/>
      <c r="BM71" s="218"/>
      <c r="BN71" s="218"/>
      <c r="BO71" s="218"/>
      <c r="BP71" s="218"/>
      <c r="BQ71" s="215">
        <v>65</v>
      </c>
      <c r="BR71" s="220"/>
      <c r="BS71" s="884"/>
      <c r="BT71" s="885"/>
      <c r="BU71" s="885"/>
      <c r="BV71" s="885"/>
      <c r="BW71" s="885"/>
      <c r="BX71" s="885"/>
      <c r="BY71" s="885"/>
      <c r="BZ71" s="885"/>
      <c r="CA71" s="885"/>
      <c r="CB71" s="885"/>
      <c r="CC71" s="885"/>
      <c r="CD71" s="885"/>
      <c r="CE71" s="885"/>
      <c r="CF71" s="885"/>
      <c r="CG71" s="886"/>
      <c r="CH71" s="881"/>
      <c r="CI71" s="882"/>
      <c r="CJ71" s="882"/>
      <c r="CK71" s="882"/>
      <c r="CL71" s="883"/>
      <c r="CM71" s="881"/>
      <c r="CN71" s="882"/>
      <c r="CO71" s="882"/>
      <c r="CP71" s="882"/>
      <c r="CQ71" s="883"/>
      <c r="CR71" s="881"/>
      <c r="CS71" s="882"/>
      <c r="CT71" s="882"/>
      <c r="CU71" s="882"/>
      <c r="CV71" s="883"/>
      <c r="CW71" s="881"/>
      <c r="CX71" s="882"/>
      <c r="CY71" s="882"/>
      <c r="CZ71" s="882"/>
      <c r="DA71" s="883"/>
      <c r="DB71" s="881"/>
      <c r="DC71" s="882"/>
      <c r="DD71" s="882"/>
      <c r="DE71" s="882"/>
      <c r="DF71" s="883"/>
      <c r="DG71" s="881"/>
      <c r="DH71" s="882"/>
      <c r="DI71" s="882"/>
      <c r="DJ71" s="882"/>
      <c r="DK71" s="883"/>
      <c r="DL71" s="881"/>
      <c r="DM71" s="882"/>
      <c r="DN71" s="882"/>
      <c r="DO71" s="882"/>
      <c r="DP71" s="883"/>
      <c r="DQ71" s="881"/>
      <c r="DR71" s="882"/>
      <c r="DS71" s="882"/>
      <c r="DT71" s="882"/>
      <c r="DU71" s="883"/>
      <c r="DV71" s="878"/>
      <c r="DW71" s="879"/>
      <c r="DX71" s="879"/>
      <c r="DY71" s="879"/>
      <c r="DZ71" s="880"/>
      <c r="EA71" s="199"/>
    </row>
    <row r="72" spans="1:131" s="200" customFormat="1" ht="26.25" customHeight="1" x14ac:dyDescent="0.15">
      <c r="A72" s="214">
        <v>5</v>
      </c>
      <c r="B72" s="896" t="s">
        <v>541</v>
      </c>
      <c r="C72" s="897"/>
      <c r="D72" s="897"/>
      <c r="E72" s="897"/>
      <c r="F72" s="897"/>
      <c r="G72" s="897"/>
      <c r="H72" s="897"/>
      <c r="I72" s="897"/>
      <c r="J72" s="897"/>
      <c r="K72" s="897"/>
      <c r="L72" s="897"/>
      <c r="M72" s="897"/>
      <c r="N72" s="897"/>
      <c r="O72" s="897"/>
      <c r="P72" s="898"/>
      <c r="Q72" s="899">
        <v>2076</v>
      </c>
      <c r="R72" s="900"/>
      <c r="S72" s="900"/>
      <c r="T72" s="900"/>
      <c r="U72" s="851"/>
      <c r="V72" s="901">
        <v>1822</v>
      </c>
      <c r="W72" s="900"/>
      <c r="X72" s="900"/>
      <c r="Y72" s="900"/>
      <c r="Z72" s="851"/>
      <c r="AA72" s="901">
        <v>254</v>
      </c>
      <c r="AB72" s="900"/>
      <c r="AC72" s="900"/>
      <c r="AD72" s="900"/>
      <c r="AE72" s="851"/>
      <c r="AF72" s="901">
        <v>254</v>
      </c>
      <c r="AG72" s="900"/>
      <c r="AH72" s="900"/>
      <c r="AI72" s="900"/>
      <c r="AJ72" s="851"/>
      <c r="AK72" s="901">
        <v>73</v>
      </c>
      <c r="AL72" s="900"/>
      <c r="AM72" s="900"/>
      <c r="AN72" s="900"/>
      <c r="AO72" s="851"/>
      <c r="AP72" s="901" t="s">
        <v>476</v>
      </c>
      <c r="AQ72" s="900"/>
      <c r="AR72" s="900"/>
      <c r="AS72" s="900"/>
      <c r="AT72" s="851"/>
      <c r="AU72" s="901" t="s">
        <v>476</v>
      </c>
      <c r="AV72" s="900"/>
      <c r="AW72" s="900"/>
      <c r="AX72" s="900"/>
      <c r="AY72" s="851"/>
      <c r="AZ72" s="902"/>
      <c r="BA72" s="902"/>
      <c r="BB72" s="902"/>
      <c r="BC72" s="902"/>
      <c r="BD72" s="903"/>
      <c r="BE72" s="218"/>
      <c r="BF72" s="218"/>
      <c r="BG72" s="218"/>
      <c r="BH72" s="218"/>
      <c r="BI72" s="218"/>
      <c r="BJ72" s="218"/>
      <c r="BK72" s="218"/>
      <c r="BL72" s="218"/>
      <c r="BM72" s="218"/>
      <c r="BN72" s="218"/>
      <c r="BO72" s="218"/>
      <c r="BP72" s="218"/>
      <c r="BQ72" s="215">
        <v>66</v>
      </c>
      <c r="BR72" s="220"/>
      <c r="BS72" s="884"/>
      <c r="BT72" s="885"/>
      <c r="BU72" s="885"/>
      <c r="BV72" s="885"/>
      <c r="BW72" s="885"/>
      <c r="BX72" s="885"/>
      <c r="BY72" s="885"/>
      <c r="BZ72" s="885"/>
      <c r="CA72" s="885"/>
      <c r="CB72" s="885"/>
      <c r="CC72" s="885"/>
      <c r="CD72" s="885"/>
      <c r="CE72" s="885"/>
      <c r="CF72" s="885"/>
      <c r="CG72" s="886"/>
      <c r="CH72" s="881"/>
      <c r="CI72" s="882"/>
      <c r="CJ72" s="882"/>
      <c r="CK72" s="882"/>
      <c r="CL72" s="883"/>
      <c r="CM72" s="881"/>
      <c r="CN72" s="882"/>
      <c r="CO72" s="882"/>
      <c r="CP72" s="882"/>
      <c r="CQ72" s="883"/>
      <c r="CR72" s="881"/>
      <c r="CS72" s="882"/>
      <c r="CT72" s="882"/>
      <c r="CU72" s="882"/>
      <c r="CV72" s="883"/>
      <c r="CW72" s="881"/>
      <c r="CX72" s="882"/>
      <c r="CY72" s="882"/>
      <c r="CZ72" s="882"/>
      <c r="DA72" s="883"/>
      <c r="DB72" s="881"/>
      <c r="DC72" s="882"/>
      <c r="DD72" s="882"/>
      <c r="DE72" s="882"/>
      <c r="DF72" s="883"/>
      <c r="DG72" s="881"/>
      <c r="DH72" s="882"/>
      <c r="DI72" s="882"/>
      <c r="DJ72" s="882"/>
      <c r="DK72" s="883"/>
      <c r="DL72" s="881"/>
      <c r="DM72" s="882"/>
      <c r="DN72" s="882"/>
      <c r="DO72" s="882"/>
      <c r="DP72" s="883"/>
      <c r="DQ72" s="881"/>
      <c r="DR72" s="882"/>
      <c r="DS72" s="882"/>
      <c r="DT72" s="882"/>
      <c r="DU72" s="883"/>
      <c r="DV72" s="878"/>
      <c r="DW72" s="879"/>
      <c r="DX72" s="879"/>
      <c r="DY72" s="879"/>
      <c r="DZ72" s="880"/>
      <c r="EA72" s="199"/>
    </row>
    <row r="73" spans="1:131" s="200" customFormat="1" ht="26.25" customHeight="1" x14ac:dyDescent="0.15">
      <c r="A73" s="214">
        <v>6</v>
      </c>
      <c r="B73" s="896" t="s">
        <v>542</v>
      </c>
      <c r="C73" s="897"/>
      <c r="D73" s="897"/>
      <c r="E73" s="897"/>
      <c r="F73" s="897"/>
      <c r="G73" s="897"/>
      <c r="H73" s="897"/>
      <c r="I73" s="897"/>
      <c r="J73" s="897"/>
      <c r="K73" s="897"/>
      <c r="L73" s="897"/>
      <c r="M73" s="897"/>
      <c r="N73" s="897"/>
      <c r="O73" s="897"/>
      <c r="P73" s="898"/>
      <c r="Q73" s="899">
        <v>565538</v>
      </c>
      <c r="R73" s="900"/>
      <c r="S73" s="900"/>
      <c r="T73" s="900"/>
      <c r="U73" s="851"/>
      <c r="V73" s="901">
        <v>552543</v>
      </c>
      <c r="W73" s="900"/>
      <c r="X73" s="900"/>
      <c r="Y73" s="900"/>
      <c r="Z73" s="851"/>
      <c r="AA73" s="901">
        <v>12995</v>
      </c>
      <c r="AB73" s="900"/>
      <c r="AC73" s="900"/>
      <c r="AD73" s="900"/>
      <c r="AE73" s="851"/>
      <c r="AF73" s="901">
        <v>12995</v>
      </c>
      <c r="AG73" s="900"/>
      <c r="AH73" s="900"/>
      <c r="AI73" s="900"/>
      <c r="AJ73" s="851"/>
      <c r="AK73" s="901">
        <v>3497</v>
      </c>
      <c r="AL73" s="900"/>
      <c r="AM73" s="900"/>
      <c r="AN73" s="900"/>
      <c r="AO73" s="851"/>
      <c r="AP73" s="901" t="s">
        <v>476</v>
      </c>
      <c r="AQ73" s="900"/>
      <c r="AR73" s="900"/>
      <c r="AS73" s="900"/>
      <c r="AT73" s="851"/>
      <c r="AU73" s="901" t="s">
        <v>476</v>
      </c>
      <c r="AV73" s="900"/>
      <c r="AW73" s="900"/>
      <c r="AX73" s="900"/>
      <c r="AY73" s="851"/>
      <c r="AZ73" s="902"/>
      <c r="BA73" s="902"/>
      <c r="BB73" s="902"/>
      <c r="BC73" s="902"/>
      <c r="BD73" s="903"/>
      <c r="BE73" s="218"/>
      <c r="BF73" s="218"/>
      <c r="BG73" s="218"/>
      <c r="BH73" s="218"/>
      <c r="BI73" s="218"/>
      <c r="BJ73" s="218"/>
      <c r="BK73" s="218"/>
      <c r="BL73" s="218"/>
      <c r="BM73" s="218"/>
      <c r="BN73" s="218"/>
      <c r="BO73" s="218"/>
      <c r="BP73" s="218"/>
      <c r="BQ73" s="215">
        <v>67</v>
      </c>
      <c r="BR73" s="220"/>
      <c r="BS73" s="884"/>
      <c r="BT73" s="885"/>
      <c r="BU73" s="885"/>
      <c r="BV73" s="885"/>
      <c r="BW73" s="885"/>
      <c r="BX73" s="885"/>
      <c r="BY73" s="885"/>
      <c r="BZ73" s="885"/>
      <c r="CA73" s="885"/>
      <c r="CB73" s="885"/>
      <c r="CC73" s="885"/>
      <c r="CD73" s="885"/>
      <c r="CE73" s="885"/>
      <c r="CF73" s="885"/>
      <c r="CG73" s="886"/>
      <c r="CH73" s="881"/>
      <c r="CI73" s="882"/>
      <c r="CJ73" s="882"/>
      <c r="CK73" s="882"/>
      <c r="CL73" s="883"/>
      <c r="CM73" s="881"/>
      <c r="CN73" s="882"/>
      <c r="CO73" s="882"/>
      <c r="CP73" s="882"/>
      <c r="CQ73" s="883"/>
      <c r="CR73" s="881"/>
      <c r="CS73" s="882"/>
      <c r="CT73" s="882"/>
      <c r="CU73" s="882"/>
      <c r="CV73" s="883"/>
      <c r="CW73" s="881"/>
      <c r="CX73" s="882"/>
      <c r="CY73" s="882"/>
      <c r="CZ73" s="882"/>
      <c r="DA73" s="883"/>
      <c r="DB73" s="881"/>
      <c r="DC73" s="882"/>
      <c r="DD73" s="882"/>
      <c r="DE73" s="882"/>
      <c r="DF73" s="883"/>
      <c r="DG73" s="881"/>
      <c r="DH73" s="882"/>
      <c r="DI73" s="882"/>
      <c r="DJ73" s="882"/>
      <c r="DK73" s="883"/>
      <c r="DL73" s="881"/>
      <c r="DM73" s="882"/>
      <c r="DN73" s="882"/>
      <c r="DO73" s="882"/>
      <c r="DP73" s="883"/>
      <c r="DQ73" s="881"/>
      <c r="DR73" s="882"/>
      <c r="DS73" s="882"/>
      <c r="DT73" s="882"/>
      <c r="DU73" s="883"/>
      <c r="DV73" s="878"/>
      <c r="DW73" s="879"/>
      <c r="DX73" s="879"/>
      <c r="DY73" s="879"/>
      <c r="DZ73" s="880"/>
      <c r="EA73" s="199"/>
    </row>
    <row r="74" spans="1:131" s="200" customFormat="1" ht="26.25" customHeight="1" x14ac:dyDescent="0.15">
      <c r="A74" s="214">
        <v>7</v>
      </c>
      <c r="B74" s="896" t="s">
        <v>543</v>
      </c>
      <c r="C74" s="897"/>
      <c r="D74" s="897"/>
      <c r="E74" s="897"/>
      <c r="F74" s="897"/>
      <c r="G74" s="897"/>
      <c r="H74" s="897"/>
      <c r="I74" s="897"/>
      <c r="J74" s="897"/>
      <c r="K74" s="897"/>
      <c r="L74" s="897"/>
      <c r="M74" s="897"/>
      <c r="N74" s="897"/>
      <c r="O74" s="897"/>
      <c r="P74" s="898"/>
      <c r="Q74" s="899">
        <v>223</v>
      </c>
      <c r="R74" s="900"/>
      <c r="S74" s="900"/>
      <c r="T74" s="900"/>
      <c r="U74" s="851"/>
      <c r="V74" s="901">
        <v>193</v>
      </c>
      <c r="W74" s="900"/>
      <c r="X74" s="900"/>
      <c r="Y74" s="900"/>
      <c r="Z74" s="851"/>
      <c r="AA74" s="901">
        <v>30</v>
      </c>
      <c r="AB74" s="900"/>
      <c r="AC74" s="900"/>
      <c r="AD74" s="900"/>
      <c r="AE74" s="851"/>
      <c r="AF74" s="901">
        <v>30</v>
      </c>
      <c r="AG74" s="900"/>
      <c r="AH74" s="900"/>
      <c r="AI74" s="900"/>
      <c r="AJ74" s="851"/>
      <c r="AK74" s="901" t="s">
        <v>551</v>
      </c>
      <c r="AL74" s="900"/>
      <c r="AM74" s="900"/>
      <c r="AN74" s="900"/>
      <c r="AO74" s="851"/>
      <c r="AP74" s="901" t="s">
        <v>476</v>
      </c>
      <c r="AQ74" s="900"/>
      <c r="AR74" s="900"/>
      <c r="AS74" s="900"/>
      <c r="AT74" s="851"/>
      <c r="AU74" s="901" t="s">
        <v>476</v>
      </c>
      <c r="AV74" s="900"/>
      <c r="AW74" s="900"/>
      <c r="AX74" s="900"/>
      <c r="AY74" s="851"/>
      <c r="AZ74" s="902"/>
      <c r="BA74" s="902"/>
      <c r="BB74" s="902"/>
      <c r="BC74" s="902"/>
      <c r="BD74" s="903"/>
      <c r="BE74" s="218"/>
      <c r="BF74" s="218"/>
      <c r="BG74" s="218"/>
      <c r="BH74" s="218"/>
      <c r="BI74" s="218"/>
      <c r="BJ74" s="218"/>
      <c r="BK74" s="218"/>
      <c r="BL74" s="218"/>
      <c r="BM74" s="218"/>
      <c r="BN74" s="218"/>
      <c r="BO74" s="218"/>
      <c r="BP74" s="218"/>
      <c r="BQ74" s="215">
        <v>68</v>
      </c>
      <c r="BR74" s="220"/>
      <c r="BS74" s="884"/>
      <c r="BT74" s="885"/>
      <c r="BU74" s="885"/>
      <c r="BV74" s="885"/>
      <c r="BW74" s="885"/>
      <c r="BX74" s="885"/>
      <c r="BY74" s="885"/>
      <c r="BZ74" s="885"/>
      <c r="CA74" s="885"/>
      <c r="CB74" s="885"/>
      <c r="CC74" s="885"/>
      <c r="CD74" s="885"/>
      <c r="CE74" s="885"/>
      <c r="CF74" s="885"/>
      <c r="CG74" s="886"/>
      <c r="CH74" s="881"/>
      <c r="CI74" s="882"/>
      <c r="CJ74" s="882"/>
      <c r="CK74" s="882"/>
      <c r="CL74" s="883"/>
      <c r="CM74" s="881"/>
      <c r="CN74" s="882"/>
      <c r="CO74" s="882"/>
      <c r="CP74" s="882"/>
      <c r="CQ74" s="883"/>
      <c r="CR74" s="881"/>
      <c r="CS74" s="882"/>
      <c r="CT74" s="882"/>
      <c r="CU74" s="882"/>
      <c r="CV74" s="883"/>
      <c r="CW74" s="881"/>
      <c r="CX74" s="882"/>
      <c r="CY74" s="882"/>
      <c r="CZ74" s="882"/>
      <c r="DA74" s="883"/>
      <c r="DB74" s="881"/>
      <c r="DC74" s="882"/>
      <c r="DD74" s="882"/>
      <c r="DE74" s="882"/>
      <c r="DF74" s="883"/>
      <c r="DG74" s="881"/>
      <c r="DH74" s="882"/>
      <c r="DI74" s="882"/>
      <c r="DJ74" s="882"/>
      <c r="DK74" s="883"/>
      <c r="DL74" s="881"/>
      <c r="DM74" s="882"/>
      <c r="DN74" s="882"/>
      <c r="DO74" s="882"/>
      <c r="DP74" s="883"/>
      <c r="DQ74" s="881"/>
      <c r="DR74" s="882"/>
      <c r="DS74" s="882"/>
      <c r="DT74" s="882"/>
      <c r="DU74" s="883"/>
      <c r="DV74" s="878"/>
      <c r="DW74" s="879"/>
      <c r="DX74" s="879"/>
      <c r="DY74" s="879"/>
      <c r="DZ74" s="880"/>
      <c r="EA74" s="199"/>
    </row>
    <row r="75" spans="1:131" s="200" customFormat="1" ht="26.25" customHeight="1" x14ac:dyDescent="0.15">
      <c r="A75" s="214">
        <v>8</v>
      </c>
      <c r="B75" s="896" t="s">
        <v>544</v>
      </c>
      <c r="C75" s="897"/>
      <c r="D75" s="897"/>
      <c r="E75" s="897"/>
      <c r="F75" s="897"/>
      <c r="G75" s="897"/>
      <c r="H75" s="897"/>
      <c r="I75" s="897"/>
      <c r="J75" s="897"/>
      <c r="K75" s="897"/>
      <c r="L75" s="897"/>
      <c r="M75" s="897"/>
      <c r="N75" s="897"/>
      <c r="O75" s="897"/>
      <c r="P75" s="898"/>
      <c r="Q75" s="899">
        <v>3458</v>
      </c>
      <c r="R75" s="900"/>
      <c r="S75" s="900"/>
      <c r="T75" s="900"/>
      <c r="U75" s="851"/>
      <c r="V75" s="901">
        <v>2797</v>
      </c>
      <c r="W75" s="900"/>
      <c r="X75" s="900"/>
      <c r="Y75" s="900"/>
      <c r="Z75" s="851"/>
      <c r="AA75" s="901">
        <v>661</v>
      </c>
      <c r="AB75" s="900"/>
      <c r="AC75" s="900"/>
      <c r="AD75" s="900"/>
      <c r="AE75" s="851"/>
      <c r="AF75" s="901">
        <v>2812</v>
      </c>
      <c r="AG75" s="900"/>
      <c r="AH75" s="900"/>
      <c r="AI75" s="900"/>
      <c r="AJ75" s="851"/>
      <c r="AK75" s="901">
        <v>196</v>
      </c>
      <c r="AL75" s="900"/>
      <c r="AM75" s="900"/>
      <c r="AN75" s="900"/>
      <c r="AO75" s="851"/>
      <c r="AP75" s="901">
        <v>3184</v>
      </c>
      <c r="AQ75" s="900"/>
      <c r="AR75" s="900"/>
      <c r="AS75" s="900"/>
      <c r="AT75" s="851"/>
      <c r="AU75" s="901">
        <v>1</v>
      </c>
      <c r="AV75" s="900"/>
      <c r="AW75" s="900"/>
      <c r="AX75" s="900"/>
      <c r="AY75" s="851"/>
      <c r="AZ75" s="902"/>
      <c r="BA75" s="902"/>
      <c r="BB75" s="902"/>
      <c r="BC75" s="902"/>
      <c r="BD75" s="903"/>
      <c r="BE75" s="218"/>
      <c r="BF75" s="218"/>
      <c r="BG75" s="218"/>
      <c r="BH75" s="218"/>
      <c r="BI75" s="218"/>
      <c r="BJ75" s="218"/>
      <c r="BK75" s="218"/>
      <c r="BL75" s="218"/>
      <c r="BM75" s="218"/>
      <c r="BN75" s="218"/>
      <c r="BO75" s="218"/>
      <c r="BP75" s="218"/>
      <c r="BQ75" s="215">
        <v>69</v>
      </c>
      <c r="BR75" s="220"/>
      <c r="BS75" s="884"/>
      <c r="BT75" s="885"/>
      <c r="BU75" s="885"/>
      <c r="BV75" s="885"/>
      <c r="BW75" s="885"/>
      <c r="BX75" s="885"/>
      <c r="BY75" s="885"/>
      <c r="BZ75" s="885"/>
      <c r="CA75" s="885"/>
      <c r="CB75" s="885"/>
      <c r="CC75" s="885"/>
      <c r="CD75" s="885"/>
      <c r="CE75" s="885"/>
      <c r="CF75" s="885"/>
      <c r="CG75" s="886"/>
      <c r="CH75" s="881"/>
      <c r="CI75" s="882"/>
      <c r="CJ75" s="882"/>
      <c r="CK75" s="882"/>
      <c r="CL75" s="883"/>
      <c r="CM75" s="881"/>
      <c r="CN75" s="882"/>
      <c r="CO75" s="882"/>
      <c r="CP75" s="882"/>
      <c r="CQ75" s="883"/>
      <c r="CR75" s="881"/>
      <c r="CS75" s="882"/>
      <c r="CT75" s="882"/>
      <c r="CU75" s="882"/>
      <c r="CV75" s="883"/>
      <c r="CW75" s="881"/>
      <c r="CX75" s="882"/>
      <c r="CY75" s="882"/>
      <c r="CZ75" s="882"/>
      <c r="DA75" s="883"/>
      <c r="DB75" s="881"/>
      <c r="DC75" s="882"/>
      <c r="DD75" s="882"/>
      <c r="DE75" s="882"/>
      <c r="DF75" s="883"/>
      <c r="DG75" s="881"/>
      <c r="DH75" s="882"/>
      <c r="DI75" s="882"/>
      <c r="DJ75" s="882"/>
      <c r="DK75" s="883"/>
      <c r="DL75" s="881"/>
      <c r="DM75" s="882"/>
      <c r="DN75" s="882"/>
      <c r="DO75" s="882"/>
      <c r="DP75" s="883"/>
      <c r="DQ75" s="881"/>
      <c r="DR75" s="882"/>
      <c r="DS75" s="882"/>
      <c r="DT75" s="882"/>
      <c r="DU75" s="883"/>
      <c r="DV75" s="878"/>
      <c r="DW75" s="879"/>
      <c r="DX75" s="879"/>
      <c r="DY75" s="879"/>
      <c r="DZ75" s="880"/>
      <c r="EA75" s="199"/>
    </row>
    <row r="76" spans="1:131" s="200" customFormat="1" ht="26.25" customHeight="1" x14ac:dyDescent="0.15">
      <c r="A76" s="214">
        <v>9</v>
      </c>
      <c r="B76" s="896" t="s">
        <v>545</v>
      </c>
      <c r="C76" s="897"/>
      <c r="D76" s="897"/>
      <c r="E76" s="897"/>
      <c r="F76" s="897"/>
      <c r="G76" s="897"/>
      <c r="H76" s="897"/>
      <c r="I76" s="897"/>
      <c r="J76" s="897"/>
      <c r="K76" s="897"/>
      <c r="L76" s="897"/>
      <c r="M76" s="897"/>
      <c r="N76" s="897"/>
      <c r="O76" s="897"/>
      <c r="P76" s="898"/>
      <c r="Q76" s="899">
        <v>3815</v>
      </c>
      <c r="R76" s="900"/>
      <c r="S76" s="900"/>
      <c r="T76" s="900"/>
      <c r="U76" s="851"/>
      <c r="V76" s="901">
        <v>3694</v>
      </c>
      <c r="W76" s="900"/>
      <c r="X76" s="900"/>
      <c r="Y76" s="900"/>
      <c r="Z76" s="851"/>
      <c r="AA76" s="901">
        <v>121</v>
      </c>
      <c r="AB76" s="900"/>
      <c r="AC76" s="900"/>
      <c r="AD76" s="900"/>
      <c r="AE76" s="851"/>
      <c r="AF76" s="901">
        <v>106</v>
      </c>
      <c r="AG76" s="900"/>
      <c r="AH76" s="900"/>
      <c r="AI76" s="900"/>
      <c r="AJ76" s="851"/>
      <c r="AK76" s="901" t="s">
        <v>551</v>
      </c>
      <c r="AL76" s="900"/>
      <c r="AM76" s="900"/>
      <c r="AN76" s="900"/>
      <c r="AO76" s="851"/>
      <c r="AP76" s="901">
        <v>937</v>
      </c>
      <c r="AQ76" s="900"/>
      <c r="AR76" s="900"/>
      <c r="AS76" s="900"/>
      <c r="AT76" s="851"/>
      <c r="AU76" s="901">
        <v>333</v>
      </c>
      <c r="AV76" s="900"/>
      <c r="AW76" s="900"/>
      <c r="AX76" s="900"/>
      <c r="AY76" s="851"/>
      <c r="AZ76" s="902"/>
      <c r="BA76" s="902"/>
      <c r="BB76" s="902"/>
      <c r="BC76" s="902"/>
      <c r="BD76" s="903"/>
      <c r="BE76" s="218"/>
      <c r="BF76" s="218"/>
      <c r="BG76" s="218"/>
      <c r="BH76" s="218"/>
      <c r="BI76" s="218"/>
      <c r="BJ76" s="218"/>
      <c r="BK76" s="218"/>
      <c r="BL76" s="218"/>
      <c r="BM76" s="218"/>
      <c r="BN76" s="218"/>
      <c r="BO76" s="218"/>
      <c r="BP76" s="218"/>
      <c r="BQ76" s="215">
        <v>70</v>
      </c>
      <c r="BR76" s="220"/>
      <c r="BS76" s="884"/>
      <c r="BT76" s="885"/>
      <c r="BU76" s="885"/>
      <c r="BV76" s="885"/>
      <c r="BW76" s="885"/>
      <c r="BX76" s="885"/>
      <c r="BY76" s="885"/>
      <c r="BZ76" s="885"/>
      <c r="CA76" s="885"/>
      <c r="CB76" s="885"/>
      <c r="CC76" s="885"/>
      <c r="CD76" s="885"/>
      <c r="CE76" s="885"/>
      <c r="CF76" s="885"/>
      <c r="CG76" s="886"/>
      <c r="CH76" s="881"/>
      <c r="CI76" s="882"/>
      <c r="CJ76" s="882"/>
      <c r="CK76" s="882"/>
      <c r="CL76" s="883"/>
      <c r="CM76" s="881"/>
      <c r="CN76" s="882"/>
      <c r="CO76" s="882"/>
      <c r="CP76" s="882"/>
      <c r="CQ76" s="883"/>
      <c r="CR76" s="881"/>
      <c r="CS76" s="882"/>
      <c r="CT76" s="882"/>
      <c r="CU76" s="882"/>
      <c r="CV76" s="883"/>
      <c r="CW76" s="881"/>
      <c r="CX76" s="882"/>
      <c r="CY76" s="882"/>
      <c r="CZ76" s="882"/>
      <c r="DA76" s="883"/>
      <c r="DB76" s="881"/>
      <c r="DC76" s="882"/>
      <c r="DD76" s="882"/>
      <c r="DE76" s="882"/>
      <c r="DF76" s="883"/>
      <c r="DG76" s="881"/>
      <c r="DH76" s="882"/>
      <c r="DI76" s="882"/>
      <c r="DJ76" s="882"/>
      <c r="DK76" s="883"/>
      <c r="DL76" s="881"/>
      <c r="DM76" s="882"/>
      <c r="DN76" s="882"/>
      <c r="DO76" s="882"/>
      <c r="DP76" s="883"/>
      <c r="DQ76" s="881"/>
      <c r="DR76" s="882"/>
      <c r="DS76" s="882"/>
      <c r="DT76" s="882"/>
      <c r="DU76" s="883"/>
      <c r="DV76" s="878"/>
      <c r="DW76" s="879"/>
      <c r="DX76" s="879"/>
      <c r="DY76" s="879"/>
      <c r="DZ76" s="880"/>
      <c r="EA76" s="199"/>
    </row>
    <row r="77" spans="1:131" s="200" customFormat="1" ht="26.25" customHeight="1" x14ac:dyDescent="0.15">
      <c r="A77" s="214">
        <v>10</v>
      </c>
      <c r="B77" s="896" t="s">
        <v>546</v>
      </c>
      <c r="C77" s="897"/>
      <c r="D77" s="897"/>
      <c r="E77" s="897"/>
      <c r="F77" s="897"/>
      <c r="G77" s="897"/>
      <c r="H77" s="897"/>
      <c r="I77" s="897"/>
      <c r="J77" s="897"/>
      <c r="K77" s="897"/>
      <c r="L77" s="897"/>
      <c r="M77" s="897"/>
      <c r="N77" s="897"/>
      <c r="O77" s="897"/>
      <c r="P77" s="898"/>
      <c r="Q77" s="899">
        <v>200</v>
      </c>
      <c r="R77" s="900"/>
      <c r="S77" s="900"/>
      <c r="T77" s="900"/>
      <c r="U77" s="851"/>
      <c r="V77" s="901">
        <v>182</v>
      </c>
      <c r="W77" s="900"/>
      <c r="X77" s="900"/>
      <c r="Y77" s="900"/>
      <c r="Z77" s="851"/>
      <c r="AA77" s="901">
        <v>18</v>
      </c>
      <c r="AB77" s="900"/>
      <c r="AC77" s="900"/>
      <c r="AD77" s="900"/>
      <c r="AE77" s="851"/>
      <c r="AF77" s="901">
        <v>19</v>
      </c>
      <c r="AG77" s="900"/>
      <c r="AH77" s="900"/>
      <c r="AI77" s="900"/>
      <c r="AJ77" s="851"/>
      <c r="AK77" s="901" t="s">
        <v>551</v>
      </c>
      <c r="AL77" s="900"/>
      <c r="AM77" s="900"/>
      <c r="AN77" s="900"/>
      <c r="AO77" s="851"/>
      <c r="AP77" s="901">
        <v>62</v>
      </c>
      <c r="AQ77" s="900"/>
      <c r="AR77" s="900"/>
      <c r="AS77" s="900"/>
      <c r="AT77" s="851"/>
      <c r="AU77" s="901">
        <v>25</v>
      </c>
      <c r="AV77" s="900"/>
      <c r="AW77" s="900"/>
      <c r="AX77" s="900"/>
      <c r="AY77" s="851"/>
      <c r="AZ77" s="902"/>
      <c r="BA77" s="902"/>
      <c r="BB77" s="902"/>
      <c r="BC77" s="902"/>
      <c r="BD77" s="903"/>
      <c r="BE77" s="218"/>
      <c r="BF77" s="218"/>
      <c r="BG77" s="218"/>
      <c r="BH77" s="218"/>
      <c r="BI77" s="218"/>
      <c r="BJ77" s="218"/>
      <c r="BK77" s="218"/>
      <c r="BL77" s="218"/>
      <c r="BM77" s="218"/>
      <c r="BN77" s="218"/>
      <c r="BO77" s="218"/>
      <c r="BP77" s="218"/>
      <c r="BQ77" s="215">
        <v>71</v>
      </c>
      <c r="BR77" s="220"/>
      <c r="BS77" s="884"/>
      <c r="BT77" s="885"/>
      <c r="BU77" s="885"/>
      <c r="BV77" s="885"/>
      <c r="BW77" s="885"/>
      <c r="BX77" s="885"/>
      <c r="BY77" s="885"/>
      <c r="BZ77" s="885"/>
      <c r="CA77" s="885"/>
      <c r="CB77" s="885"/>
      <c r="CC77" s="885"/>
      <c r="CD77" s="885"/>
      <c r="CE77" s="885"/>
      <c r="CF77" s="885"/>
      <c r="CG77" s="886"/>
      <c r="CH77" s="881"/>
      <c r="CI77" s="882"/>
      <c r="CJ77" s="882"/>
      <c r="CK77" s="882"/>
      <c r="CL77" s="883"/>
      <c r="CM77" s="881"/>
      <c r="CN77" s="882"/>
      <c r="CO77" s="882"/>
      <c r="CP77" s="882"/>
      <c r="CQ77" s="883"/>
      <c r="CR77" s="881"/>
      <c r="CS77" s="882"/>
      <c r="CT77" s="882"/>
      <c r="CU77" s="882"/>
      <c r="CV77" s="883"/>
      <c r="CW77" s="881"/>
      <c r="CX77" s="882"/>
      <c r="CY77" s="882"/>
      <c r="CZ77" s="882"/>
      <c r="DA77" s="883"/>
      <c r="DB77" s="881"/>
      <c r="DC77" s="882"/>
      <c r="DD77" s="882"/>
      <c r="DE77" s="882"/>
      <c r="DF77" s="883"/>
      <c r="DG77" s="881"/>
      <c r="DH77" s="882"/>
      <c r="DI77" s="882"/>
      <c r="DJ77" s="882"/>
      <c r="DK77" s="883"/>
      <c r="DL77" s="881"/>
      <c r="DM77" s="882"/>
      <c r="DN77" s="882"/>
      <c r="DO77" s="882"/>
      <c r="DP77" s="883"/>
      <c r="DQ77" s="881"/>
      <c r="DR77" s="882"/>
      <c r="DS77" s="882"/>
      <c r="DT77" s="882"/>
      <c r="DU77" s="883"/>
      <c r="DV77" s="878"/>
      <c r="DW77" s="879"/>
      <c r="DX77" s="879"/>
      <c r="DY77" s="879"/>
      <c r="DZ77" s="880"/>
      <c r="EA77" s="199"/>
    </row>
    <row r="78" spans="1:131" s="200" customFormat="1" ht="26.25" customHeight="1" x14ac:dyDescent="0.15">
      <c r="A78" s="214">
        <v>11</v>
      </c>
      <c r="B78" s="896" t="s">
        <v>547</v>
      </c>
      <c r="C78" s="897"/>
      <c r="D78" s="897"/>
      <c r="E78" s="897"/>
      <c r="F78" s="897"/>
      <c r="G78" s="897"/>
      <c r="H78" s="897"/>
      <c r="I78" s="897"/>
      <c r="J78" s="897"/>
      <c r="K78" s="897"/>
      <c r="L78" s="897"/>
      <c r="M78" s="897"/>
      <c r="N78" s="897"/>
      <c r="O78" s="897"/>
      <c r="P78" s="898"/>
      <c r="Q78" s="899">
        <v>2960</v>
      </c>
      <c r="R78" s="900"/>
      <c r="S78" s="900"/>
      <c r="T78" s="900"/>
      <c r="U78" s="851"/>
      <c r="V78" s="901">
        <v>2748</v>
      </c>
      <c r="W78" s="900"/>
      <c r="X78" s="900"/>
      <c r="Y78" s="900"/>
      <c r="Z78" s="851"/>
      <c r="AA78" s="901">
        <v>212</v>
      </c>
      <c r="AB78" s="900"/>
      <c r="AC78" s="900"/>
      <c r="AD78" s="900"/>
      <c r="AE78" s="851"/>
      <c r="AF78" s="901">
        <v>212</v>
      </c>
      <c r="AG78" s="900"/>
      <c r="AH78" s="900"/>
      <c r="AI78" s="900"/>
      <c r="AJ78" s="851"/>
      <c r="AK78" s="901">
        <v>32</v>
      </c>
      <c r="AL78" s="900"/>
      <c r="AM78" s="900"/>
      <c r="AN78" s="900"/>
      <c r="AO78" s="851"/>
      <c r="AP78" s="901" t="s">
        <v>476</v>
      </c>
      <c r="AQ78" s="900"/>
      <c r="AR78" s="900"/>
      <c r="AS78" s="900"/>
      <c r="AT78" s="851"/>
      <c r="AU78" s="901" t="s">
        <v>476</v>
      </c>
      <c r="AV78" s="900"/>
      <c r="AW78" s="900"/>
      <c r="AX78" s="900"/>
      <c r="AY78" s="851"/>
      <c r="AZ78" s="902"/>
      <c r="BA78" s="902"/>
      <c r="BB78" s="902"/>
      <c r="BC78" s="902"/>
      <c r="BD78" s="903"/>
      <c r="BE78" s="218"/>
      <c r="BF78" s="218"/>
      <c r="BG78" s="218"/>
      <c r="BH78" s="218"/>
      <c r="BI78" s="218"/>
      <c r="BJ78" s="221"/>
      <c r="BK78" s="221"/>
      <c r="BL78" s="221"/>
      <c r="BM78" s="221"/>
      <c r="BN78" s="221"/>
      <c r="BO78" s="218"/>
      <c r="BP78" s="218"/>
      <c r="BQ78" s="215">
        <v>72</v>
      </c>
      <c r="BR78" s="220"/>
      <c r="BS78" s="884"/>
      <c r="BT78" s="885"/>
      <c r="BU78" s="885"/>
      <c r="BV78" s="885"/>
      <c r="BW78" s="885"/>
      <c r="BX78" s="885"/>
      <c r="BY78" s="885"/>
      <c r="BZ78" s="885"/>
      <c r="CA78" s="885"/>
      <c r="CB78" s="885"/>
      <c r="CC78" s="885"/>
      <c r="CD78" s="885"/>
      <c r="CE78" s="885"/>
      <c r="CF78" s="885"/>
      <c r="CG78" s="886"/>
      <c r="CH78" s="881"/>
      <c r="CI78" s="882"/>
      <c r="CJ78" s="882"/>
      <c r="CK78" s="882"/>
      <c r="CL78" s="883"/>
      <c r="CM78" s="881"/>
      <c r="CN78" s="882"/>
      <c r="CO78" s="882"/>
      <c r="CP78" s="882"/>
      <c r="CQ78" s="883"/>
      <c r="CR78" s="881"/>
      <c r="CS78" s="882"/>
      <c r="CT78" s="882"/>
      <c r="CU78" s="882"/>
      <c r="CV78" s="883"/>
      <c r="CW78" s="881"/>
      <c r="CX78" s="882"/>
      <c r="CY78" s="882"/>
      <c r="CZ78" s="882"/>
      <c r="DA78" s="883"/>
      <c r="DB78" s="881"/>
      <c r="DC78" s="882"/>
      <c r="DD78" s="882"/>
      <c r="DE78" s="882"/>
      <c r="DF78" s="883"/>
      <c r="DG78" s="881"/>
      <c r="DH78" s="882"/>
      <c r="DI78" s="882"/>
      <c r="DJ78" s="882"/>
      <c r="DK78" s="883"/>
      <c r="DL78" s="881"/>
      <c r="DM78" s="882"/>
      <c r="DN78" s="882"/>
      <c r="DO78" s="882"/>
      <c r="DP78" s="883"/>
      <c r="DQ78" s="881"/>
      <c r="DR78" s="882"/>
      <c r="DS78" s="882"/>
      <c r="DT78" s="882"/>
      <c r="DU78" s="883"/>
      <c r="DV78" s="878"/>
      <c r="DW78" s="879"/>
      <c r="DX78" s="879"/>
      <c r="DY78" s="879"/>
      <c r="DZ78" s="880"/>
      <c r="EA78" s="199"/>
    </row>
    <row r="79" spans="1:131" s="200" customFormat="1" ht="26.25" customHeight="1" x14ac:dyDescent="0.15">
      <c r="A79" s="214">
        <v>12</v>
      </c>
      <c r="B79" s="896" t="s">
        <v>548</v>
      </c>
      <c r="C79" s="897"/>
      <c r="D79" s="897"/>
      <c r="E79" s="897"/>
      <c r="F79" s="897"/>
      <c r="G79" s="897"/>
      <c r="H79" s="897"/>
      <c r="I79" s="897"/>
      <c r="J79" s="897"/>
      <c r="K79" s="897"/>
      <c r="L79" s="897"/>
      <c r="M79" s="897"/>
      <c r="N79" s="897"/>
      <c r="O79" s="897"/>
      <c r="P79" s="898"/>
      <c r="Q79" s="899">
        <v>13</v>
      </c>
      <c r="R79" s="900"/>
      <c r="S79" s="900"/>
      <c r="T79" s="900"/>
      <c r="U79" s="851"/>
      <c r="V79" s="901">
        <v>12</v>
      </c>
      <c r="W79" s="900"/>
      <c r="X79" s="900"/>
      <c r="Y79" s="900"/>
      <c r="Z79" s="851"/>
      <c r="AA79" s="901">
        <v>1</v>
      </c>
      <c r="AB79" s="900"/>
      <c r="AC79" s="900"/>
      <c r="AD79" s="900"/>
      <c r="AE79" s="851"/>
      <c r="AF79" s="901">
        <v>1</v>
      </c>
      <c r="AG79" s="900"/>
      <c r="AH79" s="900"/>
      <c r="AI79" s="900"/>
      <c r="AJ79" s="851"/>
      <c r="AK79" s="901">
        <v>2</v>
      </c>
      <c r="AL79" s="900"/>
      <c r="AM79" s="900"/>
      <c r="AN79" s="900"/>
      <c r="AO79" s="851"/>
      <c r="AP79" s="901" t="s">
        <v>476</v>
      </c>
      <c r="AQ79" s="900"/>
      <c r="AR79" s="900"/>
      <c r="AS79" s="900"/>
      <c r="AT79" s="851"/>
      <c r="AU79" s="901" t="s">
        <v>476</v>
      </c>
      <c r="AV79" s="900"/>
      <c r="AW79" s="900"/>
      <c r="AX79" s="900"/>
      <c r="AY79" s="851"/>
      <c r="AZ79" s="902"/>
      <c r="BA79" s="902"/>
      <c r="BB79" s="902"/>
      <c r="BC79" s="902"/>
      <c r="BD79" s="903"/>
      <c r="BE79" s="218"/>
      <c r="BF79" s="218"/>
      <c r="BG79" s="218"/>
      <c r="BH79" s="218"/>
      <c r="BI79" s="218"/>
      <c r="BJ79" s="221"/>
      <c r="BK79" s="221"/>
      <c r="BL79" s="221"/>
      <c r="BM79" s="221"/>
      <c r="BN79" s="221"/>
      <c r="BO79" s="218"/>
      <c r="BP79" s="218"/>
      <c r="BQ79" s="215">
        <v>73</v>
      </c>
      <c r="BR79" s="220"/>
      <c r="BS79" s="884"/>
      <c r="BT79" s="885"/>
      <c r="BU79" s="885"/>
      <c r="BV79" s="885"/>
      <c r="BW79" s="885"/>
      <c r="BX79" s="885"/>
      <c r="BY79" s="885"/>
      <c r="BZ79" s="885"/>
      <c r="CA79" s="885"/>
      <c r="CB79" s="885"/>
      <c r="CC79" s="885"/>
      <c r="CD79" s="885"/>
      <c r="CE79" s="885"/>
      <c r="CF79" s="885"/>
      <c r="CG79" s="886"/>
      <c r="CH79" s="881"/>
      <c r="CI79" s="882"/>
      <c r="CJ79" s="882"/>
      <c r="CK79" s="882"/>
      <c r="CL79" s="883"/>
      <c r="CM79" s="881"/>
      <c r="CN79" s="882"/>
      <c r="CO79" s="882"/>
      <c r="CP79" s="882"/>
      <c r="CQ79" s="883"/>
      <c r="CR79" s="881"/>
      <c r="CS79" s="882"/>
      <c r="CT79" s="882"/>
      <c r="CU79" s="882"/>
      <c r="CV79" s="883"/>
      <c r="CW79" s="881"/>
      <c r="CX79" s="882"/>
      <c r="CY79" s="882"/>
      <c r="CZ79" s="882"/>
      <c r="DA79" s="883"/>
      <c r="DB79" s="881"/>
      <c r="DC79" s="882"/>
      <c r="DD79" s="882"/>
      <c r="DE79" s="882"/>
      <c r="DF79" s="883"/>
      <c r="DG79" s="881"/>
      <c r="DH79" s="882"/>
      <c r="DI79" s="882"/>
      <c r="DJ79" s="882"/>
      <c r="DK79" s="883"/>
      <c r="DL79" s="881"/>
      <c r="DM79" s="882"/>
      <c r="DN79" s="882"/>
      <c r="DO79" s="882"/>
      <c r="DP79" s="883"/>
      <c r="DQ79" s="881"/>
      <c r="DR79" s="882"/>
      <c r="DS79" s="882"/>
      <c r="DT79" s="882"/>
      <c r="DU79" s="883"/>
      <c r="DV79" s="878"/>
      <c r="DW79" s="879"/>
      <c r="DX79" s="879"/>
      <c r="DY79" s="879"/>
      <c r="DZ79" s="880"/>
      <c r="EA79" s="199"/>
    </row>
    <row r="80" spans="1:131" s="200" customFormat="1" ht="26.25" customHeight="1" x14ac:dyDescent="0.15">
      <c r="A80" s="214">
        <v>13</v>
      </c>
      <c r="B80" s="896" t="s">
        <v>549</v>
      </c>
      <c r="C80" s="897"/>
      <c r="D80" s="897"/>
      <c r="E80" s="897"/>
      <c r="F80" s="897"/>
      <c r="G80" s="897"/>
      <c r="H80" s="897"/>
      <c r="I80" s="897"/>
      <c r="J80" s="897"/>
      <c r="K80" s="897"/>
      <c r="L80" s="897"/>
      <c r="M80" s="897"/>
      <c r="N80" s="897"/>
      <c r="O80" s="897"/>
      <c r="P80" s="898"/>
      <c r="Q80" s="899">
        <v>3328</v>
      </c>
      <c r="R80" s="900"/>
      <c r="S80" s="900"/>
      <c r="T80" s="900"/>
      <c r="U80" s="851"/>
      <c r="V80" s="901">
        <v>3275</v>
      </c>
      <c r="W80" s="900"/>
      <c r="X80" s="900"/>
      <c r="Y80" s="900"/>
      <c r="Z80" s="851"/>
      <c r="AA80" s="901">
        <v>53</v>
      </c>
      <c r="AB80" s="900"/>
      <c r="AC80" s="900"/>
      <c r="AD80" s="900"/>
      <c r="AE80" s="851"/>
      <c r="AF80" s="901">
        <v>48</v>
      </c>
      <c r="AG80" s="900"/>
      <c r="AH80" s="900"/>
      <c r="AI80" s="900"/>
      <c r="AJ80" s="851"/>
      <c r="AK80" s="901" t="s">
        <v>551</v>
      </c>
      <c r="AL80" s="900"/>
      <c r="AM80" s="900"/>
      <c r="AN80" s="900"/>
      <c r="AO80" s="851"/>
      <c r="AP80" s="901">
        <v>1904</v>
      </c>
      <c r="AQ80" s="900"/>
      <c r="AR80" s="900"/>
      <c r="AS80" s="900"/>
      <c r="AT80" s="851"/>
      <c r="AU80" s="901">
        <v>518</v>
      </c>
      <c r="AV80" s="900"/>
      <c r="AW80" s="900"/>
      <c r="AX80" s="900"/>
      <c r="AY80" s="851"/>
      <c r="AZ80" s="902"/>
      <c r="BA80" s="902"/>
      <c r="BB80" s="902"/>
      <c r="BC80" s="902"/>
      <c r="BD80" s="903"/>
      <c r="BE80" s="218"/>
      <c r="BF80" s="218"/>
      <c r="BG80" s="218"/>
      <c r="BH80" s="218"/>
      <c r="BI80" s="218"/>
      <c r="BJ80" s="218"/>
      <c r="BK80" s="218"/>
      <c r="BL80" s="218"/>
      <c r="BM80" s="218"/>
      <c r="BN80" s="218"/>
      <c r="BO80" s="218"/>
      <c r="BP80" s="218"/>
      <c r="BQ80" s="215">
        <v>74</v>
      </c>
      <c r="BR80" s="220"/>
      <c r="BS80" s="884"/>
      <c r="BT80" s="885"/>
      <c r="BU80" s="885"/>
      <c r="BV80" s="885"/>
      <c r="BW80" s="885"/>
      <c r="BX80" s="885"/>
      <c r="BY80" s="885"/>
      <c r="BZ80" s="885"/>
      <c r="CA80" s="885"/>
      <c r="CB80" s="885"/>
      <c r="CC80" s="885"/>
      <c r="CD80" s="885"/>
      <c r="CE80" s="885"/>
      <c r="CF80" s="885"/>
      <c r="CG80" s="886"/>
      <c r="CH80" s="881"/>
      <c r="CI80" s="882"/>
      <c r="CJ80" s="882"/>
      <c r="CK80" s="882"/>
      <c r="CL80" s="883"/>
      <c r="CM80" s="881"/>
      <c r="CN80" s="882"/>
      <c r="CO80" s="882"/>
      <c r="CP80" s="882"/>
      <c r="CQ80" s="883"/>
      <c r="CR80" s="881"/>
      <c r="CS80" s="882"/>
      <c r="CT80" s="882"/>
      <c r="CU80" s="882"/>
      <c r="CV80" s="883"/>
      <c r="CW80" s="881"/>
      <c r="CX80" s="882"/>
      <c r="CY80" s="882"/>
      <c r="CZ80" s="882"/>
      <c r="DA80" s="883"/>
      <c r="DB80" s="881"/>
      <c r="DC80" s="882"/>
      <c r="DD80" s="882"/>
      <c r="DE80" s="882"/>
      <c r="DF80" s="883"/>
      <c r="DG80" s="881"/>
      <c r="DH80" s="882"/>
      <c r="DI80" s="882"/>
      <c r="DJ80" s="882"/>
      <c r="DK80" s="883"/>
      <c r="DL80" s="881"/>
      <c r="DM80" s="882"/>
      <c r="DN80" s="882"/>
      <c r="DO80" s="882"/>
      <c r="DP80" s="883"/>
      <c r="DQ80" s="881"/>
      <c r="DR80" s="882"/>
      <c r="DS80" s="882"/>
      <c r="DT80" s="882"/>
      <c r="DU80" s="883"/>
      <c r="DV80" s="878"/>
      <c r="DW80" s="879"/>
      <c r="DX80" s="879"/>
      <c r="DY80" s="879"/>
      <c r="DZ80" s="880"/>
      <c r="EA80" s="199"/>
    </row>
    <row r="81" spans="1:131" s="200" customFormat="1" ht="26.25" customHeight="1" x14ac:dyDescent="0.15">
      <c r="A81" s="214">
        <v>14</v>
      </c>
      <c r="B81" s="896"/>
      <c r="C81" s="897"/>
      <c r="D81" s="897"/>
      <c r="E81" s="897"/>
      <c r="F81" s="897"/>
      <c r="G81" s="897"/>
      <c r="H81" s="897"/>
      <c r="I81" s="897"/>
      <c r="J81" s="897"/>
      <c r="K81" s="897"/>
      <c r="L81" s="897"/>
      <c r="M81" s="897"/>
      <c r="N81" s="897"/>
      <c r="O81" s="897"/>
      <c r="P81" s="898"/>
      <c r="Q81" s="904"/>
      <c r="R81" s="852"/>
      <c r="S81" s="852"/>
      <c r="T81" s="852"/>
      <c r="U81" s="852"/>
      <c r="V81" s="852"/>
      <c r="W81" s="852"/>
      <c r="X81" s="852"/>
      <c r="Y81" s="852"/>
      <c r="Z81" s="852"/>
      <c r="AA81" s="852"/>
      <c r="AB81" s="852"/>
      <c r="AC81" s="852"/>
      <c r="AD81" s="852"/>
      <c r="AE81" s="852"/>
      <c r="AF81" s="852"/>
      <c r="AG81" s="852"/>
      <c r="AH81" s="852"/>
      <c r="AI81" s="852"/>
      <c r="AJ81" s="852"/>
      <c r="AK81" s="852"/>
      <c r="AL81" s="852"/>
      <c r="AM81" s="852"/>
      <c r="AN81" s="852"/>
      <c r="AO81" s="852"/>
      <c r="AP81" s="852"/>
      <c r="AQ81" s="852"/>
      <c r="AR81" s="852"/>
      <c r="AS81" s="852"/>
      <c r="AT81" s="852"/>
      <c r="AU81" s="852"/>
      <c r="AV81" s="852"/>
      <c r="AW81" s="852"/>
      <c r="AX81" s="852"/>
      <c r="AY81" s="852"/>
      <c r="AZ81" s="902"/>
      <c r="BA81" s="902"/>
      <c r="BB81" s="902"/>
      <c r="BC81" s="902"/>
      <c r="BD81" s="903"/>
      <c r="BE81" s="218"/>
      <c r="BF81" s="218"/>
      <c r="BG81" s="218"/>
      <c r="BH81" s="218"/>
      <c r="BI81" s="218"/>
      <c r="BJ81" s="218"/>
      <c r="BK81" s="218"/>
      <c r="BL81" s="218"/>
      <c r="BM81" s="218"/>
      <c r="BN81" s="218"/>
      <c r="BO81" s="218"/>
      <c r="BP81" s="218"/>
      <c r="BQ81" s="215">
        <v>75</v>
      </c>
      <c r="BR81" s="220"/>
      <c r="BS81" s="884"/>
      <c r="BT81" s="885"/>
      <c r="BU81" s="885"/>
      <c r="BV81" s="885"/>
      <c r="BW81" s="885"/>
      <c r="BX81" s="885"/>
      <c r="BY81" s="885"/>
      <c r="BZ81" s="885"/>
      <c r="CA81" s="885"/>
      <c r="CB81" s="885"/>
      <c r="CC81" s="885"/>
      <c r="CD81" s="885"/>
      <c r="CE81" s="885"/>
      <c r="CF81" s="885"/>
      <c r="CG81" s="886"/>
      <c r="CH81" s="881"/>
      <c r="CI81" s="882"/>
      <c r="CJ81" s="882"/>
      <c r="CK81" s="882"/>
      <c r="CL81" s="883"/>
      <c r="CM81" s="881"/>
      <c r="CN81" s="882"/>
      <c r="CO81" s="882"/>
      <c r="CP81" s="882"/>
      <c r="CQ81" s="883"/>
      <c r="CR81" s="881"/>
      <c r="CS81" s="882"/>
      <c r="CT81" s="882"/>
      <c r="CU81" s="882"/>
      <c r="CV81" s="883"/>
      <c r="CW81" s="881"/>
      <c r="CX81" s="882"/>
      <c r="CY81" s="882"/>
      <c r="CZ81" s="882"/>
      <c r="DA81" s="883"/>
      <c r="DB81" s="881"/>
      <c r="DC81" s="882"/>
      <c r="DD81" s="882"/>
      <c r="DE81" s="882"/>
      <c r="DF81" s="883"/>
      <c r="DG81" s="881"/>
      <c r="DH81" s="882"/>
      <c r="DI81" s="882"/>
      <c r="DJ81" s="882"/>
      <c r="DK81" s="883"/>
      <c r="DL81" s="881"/>
      <c r="DM81" s="882"/>
      <c r="DN81" s="882"/>
      <c r="DO81" s="882"/>
      <c r="DP81" s="883"/>
      <c r="DQ81" s="881"/>
      <c r="DR81" s="882"/>
      <c r="DS81" s="882"/>
      <c r="DT81" s="882"/>
      <c r="DU81" s="883"/>
      <c r="DV81" s="878"/>
      <c r="DW81" s="879"/>
      <c r="DX81" s="879"/>
      <c r="DY81" s="879"/>
      <c r="DZ81" s="880"/>
      <c r="EA81" s="199"/>
    </row>
    <row r="82" spans="1:131" s="200" customFormat="1" ht="26.25" customHeight="1" x14ac:dyDescent="0.15">
      <c r="A82" s="214">
        <v>15</v>
      </c>
      <c r="B82" s="896"/>
      <c r="C82" s="897"/>
      <c r="D82" s="897"/>
      <c r="E82" s="897"/>
      <c r="F82" s="897"/>
      <c r="G82" s="897"/>
      <c r="H82" s="897"/>
      <c r="I82" s="897"/>
      <c r="J82" s="897"/>
      <c r="K82" s="897"/>
      <c r="L82" s="897"/>
      <c r="M82" s="897"/>
      <c r="N82" s="897"/>
      <c r="O82" s="897"/>
      <c r="P82" s="898"/>
      <c r="Q82" s="904"/>
      <c r="R82" s="852"/>
      <c r="S82" s="852"/>
      <c r="T82" s="852"/>
      <c r="U82" s="852"/>
      <c r="V82" s="852"/>
      <c r="W82" s="852"/>
      <c r="X82" s="852"/>
      <c r="Y82" s="852"/>
      <c r="Z82" s="852"/>
      <c r="AA82" s="852"/>
      <c r="AB82" s="852"/>
      <c r="AC82" s="852"/>
      <c r="AD82" s="852"/>
      <c r="AE82" s="852"/>
      <c r="AF82" s="852"/>
      <c r="AG82" s="852"/>
      <c r="AH82" s="852"/>
      <c r="AI82" s="852"/>
      <c r="AJ82" s="852"/>
      <c r="AK82" s="852"/>
      <c r="AL82" s="852"/>
      <c r="AM82" s="852"/>
      <c r="AN82" s="852"/>
      <c r="AO82" s="852"/>
      <c r="AP82" s="852"/>
      <c r="AQ82" s="852"/>
      <c r="AR82" s="852"/>
      <c r="AS82" s="852"/>
      <c r="AT82" s="852"/>
      <c r="AU82" s="852"/>
      <c r="AV82" s="852"/>
      <c r="AW82" s="852"/>
      <c r="AX82" s="852"/>
      <c r="AY82" s="852"/>
      <c r="AZ82" s="902"/>
      <c r="BA82" s="902"/>
      <c r="BB82" s="902"/>
      <c r="BC82" s="902"/>
      <c r="BD82" s="903"/>
      <c r="BE82" s="218"/>
      <c r="BF82" s="218"/>
      <c r="BG82" s="218"/>
      <c r="BH82" s="218"/>
      <c r="BI82" s="218"/>
      <c r="BJ82" s="218"/>
      <c r="BK82" s="218"/>
      <c r="BL82" s="218"/>
      <c r="BM82" s="218"/>
      <c r="BN82" s="218"/>
      <c r="BO82" s="218"/>
      <c r="BP82" s="218"/>
      <c r="BQ82" s="215">
        <v>76</v>
      </c>
      <c r="BR82" s="220"/>
      <c r="BS82" s="884"/>
      <c r="BT82" s="885"/>
      <c r="BU82" s="885"/>
      <c r="BV82" s="885"/>
      <c r="BW82" s="885"/>
      <c r="BX82" s="885"/>
      <c r="BY82" s="885"/>
      <c r="BZ82" s="885"/>
      <c r="CA82" s="885"/>
      <c r="CB82" s="885"/>
      <c r="CC82" s="885"/>
      <c r="CD82" s="885"/>
      <c r="CE82" s="885"/>
      <c r="CF82" s="885"/>
      <c r="CG82" s="886"/>
      <c r="CH82" s="881"/>
      <c r="CI82" s="882"/>
      <c r="CJ82" s="882"/>
      <c r="CK82" s="882"/>
      <c r="CL82" s="883"/>
      <c r="CM82" s="881"/>
      <c r="CN82" s="882"/>
      <c r="CO82" s="882"/>
      <c r="CP82" s="882"/>
      <c r="CQ82" s="883"/>
      <c r="CR82" s="881"/>
      <c r="CS82" s="882"/>
      <c r="CT82" s="882"/>
      <c r="CU82" s="882"/>
      <c r="CV82" s="883"/>
      <c r="CW82" s="881"/>
      <c r="CX82" s="882"/>
      <c r="CY82" s="882"/>
      <c r="CZ82" s="882"/>
      <c r="DA82" s="883"/>
      <c r="DB82" s="881"/>
      <c r="DC82" s="882"/>
      <c r="DD82" s="882"/>
      <c r="DE82" s="882"/>
      <c r="DF82" s="883"/>
      <c r="DG82" s="881"/>
      <c r="DH82" s="882"/>
      <c r="DI82" s="882"/>
      <c r="DJ82" s="882"/>
      <c r="DK82" s="883"/>
      <c r="DL82" s="881"/>
      <c r="DM82" s="882"/>
      <c r="DN82" s="882"/>
      <c r="DO82" s="882"/>
      <c r="DP82" s="883"/>
      <c r="DQ82" s="881"/>
      <c r="DR82" s="882"/>
      <c r="DS82" s="882"/>
      <c r="DT82" s="882"/>
      <c r="DU82" s="883"/>
      <c r="DV82" s="878"/>
      <c r="DW82" s="879"/>
      <c r="DX82" s="879"/>
      <c r="DY82" s="879"/>
      <c r="DZ82" s="880"/>
      <c r="EA82" s="199"/>
    </row>
    <row r="83" spans="1:131" s="200" customFormat="1" ht="26.25" customHeight="1" x14ac:dyDescent="0.15">
      <c r="A83" s="214">
        <v>16</v>
      </c>
      <c r="B83" s="896"/>
      <c r="C83" s="897"/>
      <c r="D83" s="897"/>
      <c r="E83" s="897"/>
      <c r="F83" s="897"/>
      <c r="G83" s="897"/>
      <c r="H83" s="897"/>
      <c r="I83" s="897"/>
      <c r="J83" s="897"/>
      <c r="K83" s="897"/>
      <c r="L83" s="897"/>
      <c r="M83" s="897"/>
      <c r="N83" s="897"/>
      <c r="O83" s="897"/>
      <c r="P83" s="898"/>
      <c r="Q83" s="904"/>
      <c r="R83" s="852"/>
      <c r="S83" s="852"/>
      <c r="T83" s="852"/>
      <c r="U83" s="852"/>
      <c r="V83" s="852"/>
      <c r="W83" s="852"/>
      <c r="X83" s="852"/>
      <c r="Y83" s="852"/>
      <c r="Z83" s="852"/>
      <c r="AA83" s="852"/>
      <c r="AB83" s="852"/>
      <c r="AC83" s="852"/>
      <c r="AD83" s="852"/>
      <c r="AE83" s="852"/>
      <c r="AF83" s="852"/>
      <c r="AG83" s="852"/>
      <c r="AH83" s="852"/>
      <c r="AI83" s="852"/>
      <c r="AJ83" s="852"/>
      <c r="AK83" s="852"/>
      <c r="AL83" s="852"/>
      <c r="AM83" s="852"/>
      <c r="AN83" s="852"/>
      <c r="AO83" s="852"/>
      <c r="AP83" s="852"/>
      <c r="AQ83" s="852"/>
      <c r="AR83" s="852"/>
      <c r="AS83" s="852"/>
      <c r="AT83" s="852"/>
      <c r="AU83" s="852"/>
      <c r="AV83" s="852"/>
      <c r="AW83" s="852"/>
      <c r="AX83" s="852"/>
      <c r="AY83" s="852"/>
      <c r="AZ83" s="902"/>
      <c r="BA83" s="902"/>
      <c r="BB83" s="902"/>
      <c r="BC83" s="902"/>
      <c r="BD83" s="903"/>
      <c r="BE83" s="218"/>
      <c r="BF83" s="218"/>
      <c r="BG83" s="218"/>
      <c r="BH83" s="218"/>
      <c r="BI83" s="218"/>
      <c r="BJ83" s="218"/>
      <c r="BK83" s="218"/>
      <c r="BL83" s="218"/>
      <c r="BM83" s="218"/>
      <c r="BN83" s="218"/>
      <c r="BO83" s="218"/>
      <c r="BP83" s="218"/>
      <c r="BQ83" s="215">
        <v>77</v>
      </c>
      <c r="BR83" s="220"/>
      <c r="BS83" s="884"/>
      <c r="BT83" s="885"/>
      <c r="BU83" s="885"/>
      <c r="BV83" s="885"/>
      <c r="BW83" s="885"/>
      <c r="BX83" s="885"/>
      <c r="BY83" s="885"/>
      <c r="BZ83" s="885"/>
      <c r="CA83" s="885"/>
      <c r="CB83" s="885"/>
      <c r="CC83" s="885"/>
      <c r="CD83" s="885"/>
      <c r="CE83" s="885"/>
      <c r="CF83" s="885"/>
      <c r="CG83" s="886"/>
      <c r="CH83" s="881"/>
      <c r="CI83" s="882"/>
      <c r="CJ83" s="882"/>
      <c r="CK83" s="882"/>
      <c r="CL83" s="883"/>
      <c r="CM83" s="881"/>
      <c r="CN83" s="882"/>
      <c r="CO83" s="882"/>
      <c r="CP83" s="882"/>
      <c r="CQ83" s="883"/>
      <c r="CR83" s="881"/>
      <c r="CS83" s="882"/>
      <c r="CT83" s="882"/>
      <c r="CU83" s="882"/>
      <c r="CV83" s="883"/>
      <c r="CW83" s="881"/>
      <c r="CX83" s="882"/>
      <c r="CY83" s="882"/>
      <c r="CZ83" s="882"/>
      <c r="DA83" s="883"/>
      <c r="DB83" s="881"/>
      <c r="DC83" s="882"/>
      <c r="DD83" s="882"/>
      <c r="DE83" s="882"/>
      <c r="DF83" s="883"/>
      <c r="DG83" s="881"/>
      <c r="DH83" s="882"/>
      <c r="DI83" s="882"/>
      <c r="DJ83" s="882"/>
      <c r="DK83" s="883"/>
      <c r="DL83" s="881"/>
      <c r="DM83" s="882"/>
      <c r="DN83" s="882"/>
      <c r="DO83" s="882"/>
      <c r="DP83" s="883"/>
      <c r="DQ83" s="881"/>
      <c r="DR83" s="882"/>
      <c r="DS83" s="882"/>
      <c r="DT83" s="882"/>
      <c r="DU83" s="883"/>
      <c r="DV83" s="878"/>
      <c r="DW83" s="879"/>
      <c r="DX83" s="879"/>
      <c r="DY83" s="879"/>
      <c r="DZ83" s="880"/>
      <c r="EA83" s="199"/>
    </row>
    <row r="84" spans="1:131" s="200" customFormat="1" ht="26.25" customHeight="1" x14ac:dyDescent="0.15">
      <c r="A84" s="214">
        <v>17</v>
      </c>
      <c r="B84" s="896"/>
      <c r="C84" s="897"/>
      <c r="D84" s="897"/>
      <c r="E84" s="897"/>
      <c r="F84" s="897"/>
      <c r="G84" s="897"/>
      <c r="H84" s="897"/>
      <c r="I84" s="897"/>
      <c r="J84" s="897"/>
      <c r="K84" s="897"/>
      <c r="L84" s="897"/>
      <c r="M84" s="897"/>
      <c r="N84" s="897"/>
      <c r="O84" s="897"/>
      <c r="P84" s="898"/>
      <c r="Q84" s="904"/>
      <c r="R84" s="852"/>
      <c r="S84" s="852"/>
      <c r="T84" s="852"/>
      <c r="U84" s="852"/>
      <c r="V84" s="852"/>
      <c r="W84" s="852"/>
      <c r="X84" s="852"/>
      <c r="Y84" s="852"/>
      <c r="Z84" s="852"/>
      <c r="AA84" s="852"/>
      <c r="AB84" s="852"/>
      <c r="AC84" s="852"/>
      <c r="AD84" s="852"/>
      <c r="AE84" s="852"/>
      <c r="AF84" s="852"/>
      <c r="AG84" s="852"/>
      <c r="AH84" s="852"/>
      <c r="AI84" s="852"/>
      <c r="AJ84" s="852"/>
      <c r="AK84" s="852"/>
      <c r="AL84" s="852"/>
      <c r="AM84" s="852"/>
      <c r="AN84" s="852"/>
      <c r="AO84" s="852"/>
      <c r="AP84" s="852"/>
      <c r="AQ84" s="852"/>
      <c r="AR84" s="852"/>
      <c r="AS84" s="852"/>
      <c r="AT84" s="852"/>
      <c r="AU84" s="852"/>
      <c r="AV84" s="852"/>
      <c r="AW84" s="852"/>
      <c r="AX84" s="852"/>
      <c r="AY84" s="852"/>
      <c r="AZ84" s="902"/>
      <c r="BA84" s="902"/>
      <c r="BB84" s="902"/>
      <c r="BC84" s="902"/>
      <c r="BD84" s="903"/>
      <c r="BE84" s="218"/>
      <c r="BF84" s="218"/>
      <c r="BG84" s="218"/>
      <c r="BH84" s="218"/>
      <c r="BI84" s="218"/>
      <c r="BJ84" s="218"/>
      <c r="BK84" s="218"/>
      <c r="BL84" s="218"/>
      <c r="BM84" s="218"/>
      <c r="BN84" s="218"/>
      <c r="BO84" s="218"/>
      <c r="BP84" s="218"/>
      <c r="BQ84" s="215">
        <v>78</v>
      </c>
      <c r="BR84" s="220"/>
      <c r="BS84" s="884"/>
      <c r="BT84" s="885"/>
      <c r="BU84" s="885"/>
      <c r="BV84" s="885"/>
      <c r="BW84" s="885"/>
      <c r="BX84" s="885"/>
      <c r="BY84" s="885"/>
      <c r="BZ84" s="885"/>
      <c r="CA84" s="885"/>
      <c r="CB84" s="885"/>
      <c r="CC84" s="885"/>
      <c r="CD84" s="885"/>
      <c r="CE84" s="885"/>
      <c r="CF84" s="885"/>
      <c r="CG84" s="886"/>
      <c r="CH84" s="881"/>
      <c r="CI84" s="882"/>
      <c r="CJ84" s="882"/>
      <c r="CK84" s="882"/>
      <c r="CL84" s="883"/>
      <c r="CM84" s="881"/>
      <c r="CN84" s="882"/>
      <c r="CO84" s="882"/>
      <c r="CP84" s="882"/>
      <c r="CQ84" s="883"/>
      <c r="CR84" s="881"/>
      <c r="CS84" s="882"/>
      <c r="CT84" s="882"/>
      <c r="CU84" s="882"/>
      <c r="CV84" s="883"/>
      <c r="CW84" s="881"/>
      <c r="CX84" s="882"/>
      <c r="CY84" s="882"/>
      <c r="CZ84" s="882"/>
      <c r="DA84" s="883"/>
      <c r="DB84" s="881"/>
      <c r="DC84" s="882"/>
      <c r="DD84" s="882"/>
      <c r="DE84" s="882"/>
      <c r="DF84" s="883"/>
      <c r="DG84" s="881"/>
      <c r="DH84" s="882"/>
      <c r="DI84" s="882"/>
      <c r="DJ84" s="882"/>
      <c r="DK84" s="883"/>
      <c r="DL84" s="881"/>
      <c r="DM84" s="882"/>
      <c r="DN84" s="882"/>
      <c r="DO84" s="882"/>
      <c r="DP84" s="883"/>
      <c r="DQ84" s="881"/>
      <c r="DR84" s="882"/>
      <c r="DS84" s="882"/>
      <c r="DT84" s="882"/>
      <c r="DU84" s="883"/>
      <c r="DV84" s="878"/>
      <c r="DW84" s="879"/>
      <c r="DX84" s="879"/>
      <c r="DY84" s="879"/>
      <c r="DZ84" s="880"/>
      <c r="EA84" s="199"/>
    </row>
    <row r="85" spans="1:131" s="200" customFormat="1" ht="26.25" customHeight="1" x14ac:dyDescent="0.15">
      <c r="A85" s="214">
        <v>18</v>
      </c>
      <c r="B85" s="896"/>
      <c r="C85" s="897"/>
      <c r="D85" s="897"/>
      <c r="E85" s="897"/>
      <c r="F85" s="897"/>
      <c r="G85" s="897"/>
      <c r="H85" s="897"/>
      <c r="I85" s="897"/>
      <c r="J85" s="897"/>
      <c r="K85" s="897"/>
      <c r="L85" s="897"/>
      <c r="M85" s="897"/>
      <c r="N85" s="897"/>
      <c r="O85" s="897"/>
      <c r="P85" s="898"/>
      <c r="Q85" s="904"/>
      <c r="R85" s="852"/>
      <c r="S85" s="852"/>
      <c r="T85" s="852"/>
      <c r="U85" s="852"/>
      <c r="V85" s="852"/>
      <c r="W85" s="852"/>
      <c r="X85" s="852"/>
      <c r="Y85" s="852"/>
      <c r="Z85" s="852"/>
      <c r="AA85" s="852"/>
      <c r="AB85" s="852"/>
      <c r="AC85" s="852"/>
      <c r="AD85" s="852"/>
      <c r="AE85" s="852"/>
      <c r="AF85" s="852"/>
      <c r="AG85" s="852"/>
      <c r="AH85" s="852"/>
      <c r="AI85" s="852"/>
      <c r="AJ85" s="852"/>
      <c r="AK85" s="852"/>
      <c r="AL85" s="852"/>
      <c r="AM85" s="852"/>
      <c r="AN85" s="852"/>
      <c r="AO85" s="852"/>
      <c r="AP85" s="852"/>
      <c r="AQ85" s="852"/>
      <c r="AR85" s="852"/>
      <c r="AS85" s="852"/>
      <c r="AT85" s="852"/>
      <c r="AU85" s="852"/>
      <c r="AV85" s="852"/>
      <c r="AW85" s="852"/>
      <c r="AX85" s="852"/>
      <c r="AY85" s="852"/>
      <c r="AZ85" s="902"/>
      <c r="BA85" s="902"/>
      <c r="BB85" s="902"/>
      <c r="BC85" s="902"/>
      <c r="BD85" s="903"/>
      <c r="BE85" s="218"/>
      <c r="BF85" s="218"/>
      <c r="BG85" s="218"/>
      <c r="BH85" s="218"/>
      <c r="BI85" s="218"/>
      <c r="BJ85" s="218"/>
      <c r="BK85" s="218"/>
      <c r="BL85" s="218"/>
      <c r="BM85" s="218"/>
      <c r="BN85" s="218"/>
      <c r="BO85" s="218"/>
      <c r="BP85" s="218"/>
      <c r="BQ85" s="215">
        <v>79</v>
      </c>
      <c r="BR85" s="220"/>
      <c r="BS85" s="884"/>
      <c r="BT85" s="885"/>
      <c r="BU85" s="885"/>
      <c r="BV85" s="885"/>
      <c r="BW85" s="885"/>
      <c r="BX85" s="885"/>
      <c r="BY85" s="885"/>
      <c r="BZ85" s="885"/>
      <c r="CA85" s="885"/>
      <c r="CB85" s="885"/>
      <c r="CC85" s="885"/>
      <c r="CD85" s="885"/>
      <c r="CE85" s="885"/>
      <c r="CF85" s="885"/>
      <c r="CG85" s="886"/>
      <c r="CH85" s="881"/>
      <c r="CI85" s="882"/>
      <c r="CJ85" s="882"/>
      <c r="CK85" s="882"/>
      <c r="CL85" s="883"/>
      <c r="CM85" s="881"/>
      <c r="CN85" s="882"/>
      <c r="CO85" s="882"/>
      <c r="CP85" s="882"/>
      <c r="CQ85" s="883"/>
      <c r="CR85" s="881"/>
      <c r="CS85" s="882"/>
      <c r="CT85" s="882"/>
      <c r="CU85" s="882"/>
      <c r="CV85" s="883"/>
      <c r="CW85" s="881"/>
      <c r="CX85" s="882"/>
      <c r="CY85" s="882"/>
      <c r="CZ85" s="882"/>
      <c r="DA85" s="883"/>
      <c r="DB85" s="881"/>
      <c r="DC85" s="882"/>
      <c r="DD85" s="882"/>
      <c r="DE85" s="882"/>
      <c r="DF85" s="883"/>
      <c r="DG85" s="881"/>
      <c r="DH85" s="882"/>
      <c r="DI85" s="882"/>
      <c r="DJ85" s="882"/>
      <c r="DK85" s="883"/>
      <c r="DL85" s="881"/>
      <c r="DM85" s="882"/>
      <c r="DN85" s="882"/>
      <c r="DO85" s="882"/>
      <c r="DP85" s="883"/>
      <c r="DQ85" s="881"/>
      <c r="DR85" s="882"/>
      <c r="DS85" s="882"/>
      <c r="DT85" s="882"/>
      <c r="DU85" s="883"/>
      <c r="DV85" s="878"/>
      <c r="DW85" s="879"/>
      <c r="DX85" s="879"/>
      <c r="DY85" s="879"/>
      <c r="DZ85" s="880"/>
      <c r="EA85" s="199"/>
    </row>
    <row r="86" spans="1:131" s="200" customFormat="1" ht="26.25" customHeight="1" x14ac:dyDescent="0.15">
      <c r="A86" s="214">
        <v>19</v>
      </c>
      <c r="B86" s="896"/>
      <c r="C86" s="897"/>
      <c r="D86" s="897"/>
      <c r="E86" s="897"/>
      <c r="F86" s="897"/>
      <c r="G86" s="897"/>
      <c r="H86" s="897"/>
      <c r="I86" s="897"/>
      <c r="J86" s="897"/>
      <c r="K86" s="897"/>
      <c r="L86" s="897"/>
      <c r="M86" s="897"/>
      <c r="N86" s="897"/>
      <c r="O86" s="897"/>
      <c r="P86" s="898"/>
      <c r="Q86" s="904"/>
      <c r="R86" s="852"/>
      <c r="S86" s="852"/>
      <c r="T86" s="852"/>
      <c r="U86" s="852"/>
      <c r="V86" s="852"/>
      <c r="W86" s="852"/>
      <c r="X86" s="852"/>
      <c r="Y86" s="852"/>
      <c r="Z86" s="852"/>
      <c r="AA86" s="852"/>
      <c r="AB86" s="852"/>
      <c r="AC86" s="852"/>
      <c r="AD86" s="852"/>
      <c r="AE86" s="852"/>
      <c r="AF86" s="852"/>
      <c r="AG86" s="852"/>
      <c r="AH86" s="852"/>
      <c r="AI86" s="852"/>
      <c r="AJ86" s="852"/>
      <c r="AK86" s="852"/>
      <c r="AL86" s="852"/>
      <c r="AM86" s="852"/>
      <c r="AN86" s="852"/>
      <c r="AO86" s="852"/>
      <c r="AP86" s="852"/>
      <c r="AQ86" s="852"/>
      <c r="AR86" s="852"/>
      <c r="AS86" s="852"/>
      <c r="AT86" s="852"/>
      <c r="AU86" s="852"/>
      <c r="AV86" s="852"/>
      <c r="AW86" s="852"/>
      <c r="AX86" s="852"/>
      <c r="AY86" s="852"/>
      <c r="AZ86" s="902"/>
      <c r="BA86" s="902"/>
      <c r="BB86" s="902"/>
      <c r="BC86" s="902"/>
      <c r="BD86" s="903"/>
      <c r="BE86" s="218"/>
      <c r="BF86" s="218"/>
      <c r="BG86" s="218"/>
      <c r="BH86" s="218"/>
      <c r="BI86" s="218"/>
      <c r="BJ86" s="218"/>
      <c r="BK86" s="218"/>
      <c r="BL86" s="218"/>
      <c r="BM86" s="218"/>
      <c r="BN86" s="218"/>
      <c r="BO86" s="218"/>
      <c r="BP86" s="218"/>
      <c r="BQ86" s="215">
        <v>80</v>
      </c>
      <c r="BR86" s="220"/>
      <c r="BS86" s="884"/>
      <c r="BT86" s="885"/>
      <c r="BU86" s="885"/>
      <c r="BV86" s="885"/>
      <c r="BW86" s="885"/>
      <c r="BX86" s="885"/>
      <c r="BY86" s="885"/>
      <c r="BZ86" s="885"/>
      <c r="CA86" s="885"/>
      <c r="CB86" s="885"/>
      <c r="CC86" s="885"/>
      <c r="CD86" s="885"/>
      <c r="CE86" s="885"/>
      <c r="CF86" s="885"/>
      <c r="CG86" s="886"/>
      <c r="CH86" s="881"/>
      <c r="CI86" s="882"/>
      <c r="CJ86" s="882"/>
      <c r="CK86" s="882"/>
      <c r="CL86" s="883"/>
      <c r="CM86" s="881"/>
      <c r="CN86" s="882"/>
      <c r="CO86" s="882"/>
      <c r="CP86" s="882"/>
      <c r="CQ86" s="883"/>
      <c r="CR86" s="881"/>
      <c r="CS86" s="882"/>
      <c r="CT86" s="882"/>
      <c r="CU86" s="882"/>
      <c r="CV86" s="883"/>
      <c r="CW86" s="881"/>
      <c r="CX86" s="882"/>
      <c r="CY86" s="882"/>
      <c r="CZ86" s="882"/>
      <c r="DA86" s="883"/>
      <c r="DB86" s="881"/>
      <c r="DC86" s="882"/>
      <c r="DD86" s="882"/>
      <c r="DE86" s="882"/>
      <c r="DF86" s="883"/>
      <c r="DG86" s="881"/>
      <c r="DH86" s="882"/>
      <c r="DI86" s="882"/>
      <c r="DJ86" s="882"/>
      <c r="DK86" s="883"/>
      <c r="DL86" s="881"/>
      <c r="DM86" s="882"/>
      <c r="DN86" s="882"/>
      <c r="DO86" s="882"/>
      <c r="DP86" s="883"/>
      <c r="DQ86" s="881"/>
      <c r="DR86" s="882"/>
      <c r="DS86" s="882"/>
      <c r="DT86" s="882"/>
      <c r="DU86" s="883"/>
      <c r="DV86" s="878"/>
      <c r="DW86" s="879"/>
      <c r="DX86" s="879"/>
      <c r="DY86" s="879"/>
      <c r="DZ86" s="880"/>
      <c r="EA86" s="199"/>
    </row>
    <row r="87" spans="1:131" s="200" customFormat="1" ht="26.25" customHeight="1" x14ac:dyDescent="0.15">
      <c r="A87" s="222">
        <v>20</v>
      </c>
      <c r="B87" s="905"/>
      <c r="C87" s="906"/>
      <c r="D87" s="906"/>
      <c r="E87" s="906"/>
      <c r="F87" s="906"/>
      <c r="G87" s="906"/>
      <c r="H87" s="906"/>
      <c r="I87" s="906"/>
      <c r="J87" s="906"/>
      <c r="K87" s="906"/>
      <c r="L87" s="906"/>
      <c r="M87" s="906"/>
      <c r="N87" s="906"/>
      <c r="O87" s="906"/>
      <c r="P87" s="907"/>
      <c r="Q87" s="908"/>
      <c r="R87" s="909"/>
      <c r="S87" s="909"/>
      <c r="T87" s="909"/>
      <c r="U87" s="909"/>
      <c r="V87" s="909"/>
      <c r="W87" s="909"/>
      <c r="X87" s="909"/>
      <c r="Y87" s="909"/>
      <c r="Z87" s="909"/>
      <c r="AA87" s="909"/>
      <c r="AB87" s="909"/>
      <c r="AC87" s="909"/>
      <c r="AD87" s="909"/>
      <c r="AE87" s="909"/>
      <c r="AF87" s="909"/>
      <c r="AG87" s="909"/>
      <c r="AH87" s="909"/>
      <c r="AI87" s="909"/>
      <c r="AJ87" s="909"/>
      <c r="AK87" s="909"/>
      <c r="AL87" s="909"/>
      <c r="AM87" s="909"/>
      <c r="AN87" s="909"/>
      <c r="AO87" s="909"/>
      <c r="AP87" s="909"/>
      <c r="AQ87" s="909"/>
      <c r="AR87" s="909"/>
      <c r="AS87" s="909"/>
      <c r="AT87" s="909"/>
      <c r="AU87" s="909"/>
      <c r="AV87" s="909"/>
      <c r="AW87" s="909"/>
      <c r="AX87" s="909"/>
      <c r="AY87" s="909"/>
      <c r="AZ87" s="910"/>
      <c r="BA87" s="910"/>
      <c r="BB87" s="910"/>
      <c r="BC87" s="910"/>
      <c r="BD87" s="911"/>
      <c r="BE87" s="218"/>
      <c r="BF87" s="218"/>
      <c r="BG87" s="218"/>
      <c r="BH87" s="218"/>
      <c r="BI87" s="218"/>
      <c r="BJ87" s="218"/>
      <c r="BK87" s="218"/>
      <c r="BL87" s="218"/>
      <c r="BM87" s="218"/>
      <c r="BN87" s="218"/>
      <c r="BO87" s="218"/>
      <c r="BP87" s="218"/>
      <c r="BQ87" s="215">
        <v>81</v>
      </c>
      <c r="BR87" s="220"/>
      <c r="BS87" s="884"/>
      <c r="BT87" s="885"/>
      <c r="BU87" s="885"/>
      <c r="BV87" s="885"/>
      <c r="BW87" s="885"/>
      <c r="BX87" s="885"/>
      <c r="BY87" s="885"/>
      <c r="BZ87" s="885"/>
      <c r="CA87" s="885"/>
      <c r="CB87" s="885"/>
      <c r="CC87" s="885"/>
      <c r="CD87" s="885"/>
      <c r="CE87" s="885"/>
      <c r="CF87" s="885"/>
      <c r="CG87" s="886"/>
      <c r="CH87" s="881"/>
      <c r="CI87" s="882"/>
      <c r="CJ87" s="882"/>
      <c r="CK87" s="882"/>
      <c r="CL87" s="883"/>
      <c r="CM87" s="881"/>
      <c r="CN87" s="882"/>
      <c r="CO87" s="882"/>
      <c r="CP87" s="882"/>
      <c r="CQ87" s="883"/>
      <c r="CR87" s="881"/>
      <c r="CS87" s="882"/>
      <c r="CT87" s="882"/>
      <c r="CU87" s="882"/>
      <c r="CV87" s="883"/>
      <c r="CW87" s="881"/>
      <c r="CX87" s="882"/>
      <c r="CY87" s="882"/>
      <c r="CZ87" s="882"/>
      <c r="DA87" s="883"/>
      <c r="DB87" s="881"/>
      <c r="DC87" s="882"/>
      <c r="DD87" s="882"/>
      <c r="DE87" s="882"/>
      <c r="DF87" s="883"/>
      <c r="DG87" s="881"/>
      <c r="DH87" s="882"/>
      <c r="DI87" s="882"/>
      <c r="DJ87" s="882"/>
      <c r="DK87" s="883"/>
      <c r="DL87" s="881"/>
      <c r="DM87" s="882"/>
      <c r="DN87" s="882"/>
      <c r="DO87" s="882"/>
      <c r="DP87" s="883"/>
      <c r="DQ87" s="881"/>
      <c r="DR87" s="882"/>
      <c r="DS87" s="882"/>
      <c r="DT87" s="882"/>
      <c r="DU87" s="883"/>
      <c r="DV87" s="878"/>
      <c r="DW87" s="879"/>
      <c r="DX87" s="879"/>
      <c r="DY87" s="879"/>
      <c r="DZ87" s="880"/>
      <c r="EA87" s="199"/>
    </row>
    <row r="88" spans="1:131" s="200" customFormat="1" ht="26.25" customHeight="1" thickBot="1" x14ac:dyDescent="0.2">
      <c r="A88" s="217" t="s">
        <v>367</v>
      </c>
      <c r="B88" s="810" t="s">
        <v>391</v>
      </c>
      <c r="C88" s="811"/>
      <c r="D88" s="811"/>
      <c r="E88" s="811"/>
      <c r="F88" s="811"/>
      <c r="G88" s="811"/>
      <c r="H88" s="811"/>
      <c r="I88" s="811"/>
      <c r="J88" s="811"/>
      <c r="K88" s="811"/>
      <c r="L88" s="811"/>
      <c r="M88" s="811"/>
      <c r="N88" s="811"/>
      <c r="O88" s="811"/>
      <c r="P88" s="812"/>
      <c r="Q88" s="859"/>
      <c r="R88" s="860"/>
      <c r="S88" s="860"/>
      <c r="T88" s="860"/>
      <c r="U88" s="860"/>
      <c r="V88" s="860"/>
      <c r="W88" s="860"/>
      <c r="X88" s="860"/>
      <c r="Y88" s="860"/>
      <c r="Z88" s="860"/>
      <c r="AA88" s="860"/>
      <c r="AB88" s="860"/>
      <c r="AC88" s="860"/>
      <c r="AD88" s="860"/>
      <c r="AE88" s="860"/>
      <c r="AF88" s="863">
        <f>AF68+AF69+AF70+AF71+AF72+AF73+AF74+AF75+AF76+AF77+AF78+AF79+AF80</f>
        <v>17029</v>
      </c>
      <c r="AG88" s="863"/>
      <c r="AH88" s="863"/>
      <c r="AI88" s="863"/>
      <c r="AJ88" s="863"/>
      <c r="AK88" s="860"/>
      <c r="AL88" s="860"/>
      <c r="AM88" s="860"/>
      <c r="AN88" s="860"/>
      <c r="AO88" s="860"/>
      <c r="AP88" s="863">
        <f>AP75+AP76+AP77+AP80</f>
        <v>6087</v>
      </c>
      <c r="AQ88" s="863"/>
      <c r="AR88" s="863"/>
      <c r="AS88" s="863"/>
      <c r="AT88" s="863"/>
      <c r="AU88" s="863">
        <f>AU75+AU76+AU77+AU80</f>
        <v>877</v>
      </c>
      <c r="AV88" s="863"/>
      <c r="AW88" s="863"/>
      <c r="AX88" s="863"/>
      <c r="AY88" s="863"/>
      <c r="AZ88" s="868"/>
      <c r="BA88" s="868"/>
      <c r="BB88" s="868"/>
      <c r="BC88" s="868"/>
      <c r="BD88" s="869"/>
      <c r="BE88" s="218"/>
      <c r="BF88" s="218"/>
      <c r="BG88" s="218"/>
      <c r="BH88" s="218"/>
      <c r="BI88" s="218"/>
      <c r="BJ88" s="218"/>
      <c r="BK88" s="218"/>
      <c r="BL88" s="218"/>
      <c r="BM88" s="218"/>
      <c r="BN88" s="218"/>
      <c r="BO88" s="218"/>
      <c r="BP88" s="218"/>
      <c r="BQ88" s="215">
        <v>82</v>
      </c>
      <c r="BR88" s="220"/>
      <c r="BS88" s="884"/>
      <c r="BT88" s="885"/>
      <c r="BU88" s="885"/>
      <c r="BV88" s="885"/>
      <c r="BW88" s="885"/>
      <c r="BX88" s="885"/>
      <c r="BY88" s="885"/>
      <c r="BZ88" s="885"/>
      <c r="CA88" s="885"/>
      <c r="CB88" s="885"/>
      <c r="CC88" s="885"/>
      <c r="CD88" s="885"/>
      <c r="CE88" s="885"/>
      <c r="CF88" s="885"/>
      <c r="CG88" s="886"/>
      <c r="CH88" s="881"/>
      <c r="CI88" s="882"/>
      <c r="CJ88" s="882"/>
      <c r="CK88" s="882"/>
      <c r="CL88" s="883"/>
      <c r="CM88" s="881"/>
      <c r="CN88" s="882"/>
      <c r="CO88" s="882"/>
      <c r="CP88" s="882"/>
      <c r="CQ88" s="883"/>
      <c r="CR88" s="881"/>
      <c r="CS88" s="882"/>
      <c r="CT88" s="882"/>
      <c r="CU88" s="882"/>
      <c r="CV88" s="883"/>
      <c r="CW88" s="881"/>
      <c r="CX88" s="882"/>
      <c r="CY88" s="882"/>
      <c r="CZ88" s="882"/>
      <c r="DA88" s="883"/>
      <c r="DB88" s="881"/>
      <c r="DC88" s="882"/>
      <c r="DD88" s="882"/>
      <c r="DE88" s="882"/>
      <c r="DF88" s="883"/>
      <c r="DG88" s="881"/>
      <c r="DH88" s="882"/>
      <c r="DI88" s="882"/>
      <c r="DJ88" s="882"/>
      <c r="DK88" s="883"/>
      <c r="DL88" s="881"/>
      <c r="DM88" s="882"/>
      <c r="DN88" s="882"/>
      <c r="DO88" s="882"/>
      <c r="DP88" s="883"/>
      <c r="DQ88" s="881"/>
      <c r="DR88" s="882"/>
      <c r="DS88" s="882"/>
      <c r="DT88" s="882"/>
      <c r="DU88" s="883"/>
      <c r="DV88" s="878"/>
      <c r="DW88" s="879"/>
      <c r="DX88" s="879"/>
      <c r="DY88" s="879"/>
      <c r="DZ88" s="880"/>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4"/>
      <c r="BT89" s="885"/>
      <c r="BU89" s="885"/>
      <c r="BV89" s="885"/>
      <c r="BW89" s="885"/>
      <c r="BX89" s="885"/>
      <c r="BY89" s="885"/>
      <c r="BZ89" s="885"/>
      <c r="CA89" s="885"/>
      <c r="CB89" s="885"/>
      <c r="CC89" s="885"/>
      <c r="CD89" s="885"/>
      <c r="CE89" s="885"/>
      <c r="CF89" s="885"/>
      <c r="CG89" s="886"/>
      <c r="CH89" s="881"/>
      <c r="CI89" s="882"/>
      <c r="CJ89" s="882"/>
      <c r="CK89" s="882"/>
      <c r="CL89" s="883"/>
      <c r="CM89" s="881"/>
      <c r="CN89" s="882"/>
      <c r="CO89" s="882"/>
      <c r="CP89" s="882"/>
      <c r="CQ89" s="883"/>
      <c r="CR89" s="881"/>
      <c r="CS89" s="882"/>
      <c r="CT89" s="882"/>
      <c r="CU89" s="882"/>
      <c r="CV89" s="883"/>
      <c r="CW89" s="881"/>
      <c r="CX89" s="882"/>
      <c r="CY89" s="882"/>
      <c r="CZ89" s="882"/>
      <c r="DA89" s="883"/>
      <c r="DB89" s="881"/>
      <c r="DC89" s="882"/>
      <c r="DD89" s="882"/>
      <c r="DE89" s="882"/>
      <c r="DF89" s="883"/>
      <c r="DG89" s="881"/>
      <c r="DH89" s="882"/>
      <c r="DI89" s="882"/>
      <c r="DJ89" s="882"/>
      <c r="DK89" s="883"/>
      <c r="DL89" s="881"/>
      <c r="DM89" s="882"/>
      <c r="DN89" s="882"/>
      <c r="DO89" s="882"/>
      <c r="DP89" s="883"/>
      <c r="DQ89" s="881"/>
      <c r="DR89" s="882"/>
      <c r="DS89" s="882"/>
      <c r="DT89" s="882"/>
      <c r="DU89" s="883"/>
      <c r="DV89" s="878"/>
      <c r="DW89" s="879"/>
      <c r="DX89" s="879"/>
      <c r="DY89" s="879"/>
      <c r="DZ89" s="880"/>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4"/>
      <c r="BT90" s="885"/>
      <c r="BU90" s="885"/>
      <c r="BV90" s="885"/>
      <c r="BW90" s="885"/>
      <c r="BX90" s="885"/>
      <c r="BY90" s="885"/>
      <c r="BZ90" s="885"/>
      <c r="CA90" s="885"/>
      <c r="CB90" s="885"/>
      <c r="CC90" s="885"/>
      <c r="CD90" s="885"/>
      <c r="CE90" s="885"/>
      <c r="CF90" s="885"/>
      <c r="CG90" s="886"/>
      <c r="CH90" s="881"/>
      <c r="CI90" s="882"/>
      <c r="CJ90" s="882"/>
      <c r="CK90" s="882"/>
      <c r="CL90" s="883"/>
      <c r="CM90" s="881"/>
      <c r="CN90" s="882"/>
      <c r="CO90" s="882"/>
      <c r="CP90" s="882"/>
      <c r="CQ90" s="883"/>
      <c r="CR90" s="881"/>
      <c r="CS90" s="882"/>
      <c r="CT90" s="882"/>
      <c r="CU90" s="882"/>
      <c r="CV90" s="883"/>
      <c r="CW90" s="881"/>
      <c r="CX90" s="882"/>
      <c r="CY90" s="882"/>
      <c r="CZ90" s="882"/>
      <c r="DA90" s="883"/>
      <c r="DB90" s="881"/>
      <c r="DC90" s="882"/>
      <c r="DD90" s="882"/>
      <c r="DE90" s="882"/>
      <c r="DF90" s="883"/>
      <c r="DG90" s="881"/>
      <c r="DH90" s="882"/>
      <c r="DI90" s="882"/>
      <c r="DJ90" s="882"/>
      <c r="DK90" s="883"/>
      <c r="DL90" s="881"/>
      <c r="DM90" s="882"/>
      <c r="DN90" s="882"/>
      <c r="DO90" s="882"/>
      <c r="DP90" s="883"/>
      <c r="DQ90" s="881"/>
      <c r="DR90" s="882"/>
      <c r="DS90" s="882"/>
      <c r="DT90" s="882"/>
      <c r="DU90" s="883"/>
      <c r="DV90" s="878"/>
      <c r="DW90" s="879"/>
      <c r="DX90" s="879"/>
      <c r="DY90" s="879"/>
      <c r="DZ90" s="880"/>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4"/>
      <c r="BT91" s="885"/>
      <c r="BU91" s="885"/>
      <c r="BV91" s="885"/>
      <c r="BW91" s="885"/>
      <c r="BX91" s="885"/>
      <c r="BY91" s="885"/>
      <c r="BZ91" s="885"/>
      <c r="CA91" s="885"/>
      <c r="CB91" s="885"/>
      <c r="CC91" s="885"/>
      <c r="CD91" s="885"/>
      <c r="CE91" s="885"/>
      <c r="CF91" s="885"/>
      <c r="CG91" s="886"/>
      <c r="CH91" s="881"/>
      <c r="CI91" s="882"/>
      <c r="CJ91" s="882"/>
      <c r="CK91" s="882"/>
      <c r="CL91" s="883"/>
      <c r="CM91" s="881"/>
      <c r="CN91" s="882"/>
      <c r="CO91" s="882"/>
      <c r="CP91" s="882"/>
      <c r="CQ91" s="883"/>
      <c r="CR91" s="881"/>
      <c r="CS91" s="882"/>
      <c r="CT91" s="882"/>
      <c r="CU91" s="882"/>
      <c r="CV91" s="883"/>
      <c r="CW91" s="881"/>
      <c r="CX91" s="882"/>
      <c r="CY91" s="882"/>
      <c r="CZ91" s="882"/>
      <c r="DA91" s="883"/>
      <c r="DB91" s="881"/>
      <c r="DC91" s="882"/>
      <c r="DD91" s="882"/>
      <c r="DE91" s="882"/>
      <c r="DF91" s="883"/>
      <c r="DG91" s="881"/>
      <c r="DH91" s="882"/>
      <c r="DI91" s="882"/>
      <c r="DJ91" s="882"/>
      <c r="DK91" s="883"/>
      <c r="DL91" s="881"/>
      <c r="DM91" s="882"/>
      <c r="DN91" s="882"/>
      <c r="DO91" s="882"/>
      <c r="DP91" s="883"/>
      <c r="DQ91" s="881"/>
      <c r="DR91" s="882"/>
      <c r="DS91" s="882"/>
      <c r="DT91" s="882"/>
      <c r="DU91" s="883"/>
      <c r="DV91" s="878"/>
      <c r="DW91" s="879"/>
      <c r="DX91" s="879"/>
      <c r="DY91" s="879"/>
      <c r="DZ91" s="880"/>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4"/>
      <c r="BT92" s="885"/>
      <c r="BU92" s="885"/>
      <c r="BV92" s="885"/>
      <c r="BW92" s="885"/>
      <c r="BX92" s="885"/>
      <c r="BY92" s="885"/>
      <c r="BZ92" s="885"/>
      <c r="CA92" s="885"/>
      <c r="CB92" s="885"/>
      <c r="CC92" s="885"/>
      <c r="CD92" s="885"/>
      <c r="CE92" s="885"/>
      <c r="CF92" s="885"/>
      <c r="CG92" s="886"/>
      <c r="CH92" s="881"/>
      <c r="CI92" s="882"/>
      <c r="CJ92" s="882"/>
      <c r="CK92" s="882"/>
      <c r="CL92" s="883"/>
      <c r="CM92" s="881"/>
      <c r="CN92" s="882"/>
      <c r="CO92" s="882"/>
      <c r="CP92" s="882"/>
      <c r="CQ92" s="883"/>
      <c r="CR92" s="881"/>
      <c r="CS92" s="882"/>
      <c r="CT92" s="882"/>
      <c r="CU92" s="882"/>
      <c r="CV92" s="883"/>
      <c r="CW92" s="881"/>
      <c r="CX92" s="882"/>
      <c r="CY92" s="882"/>
      <c r="CZ92" s="882"/>
      <c r="DA92" s="883"/>
      <c r="DB92" s="881"/>
      <c r="DC92" s="882"/>
      <c r="DD92" s="882"/>
      <c r="DE92" s="882"/>
      <c r="DF92" s="883"/>
      <c r="DG92" s="881"/>
      <c r="DH92" s="882"/>
      <c r="DI92" s="882"/>
      <c r="DJ92" s="882"/>
      <c r="DK92" s="883"/>
      <c r="DL92" s="881"/>
      <c r="DM92" s="882"/>
      <c r="DN92" s="882"/>
      <c r="DO92" s="882"/>
      <c r="DP92" s="883"/>
      <c r="DQ92" s="881"/>
      <c r="DR92" s="882"/>
      <c r="DS92" s="882"/>
      <c r="DT92" s="882"/>
      <c r="DU92" s="883"/>
      <c r="DV92" s="878"/>
      <c r="DW92" s="879"/>
      <c r="DX92" s="879"/>
      <c r="DY92" s="879"/>
      <c r="DZ92" s="880"/>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4"/>
      <c r="BT93" s="885"/>
      <c r="BU93" s="885"/>
      <c r="BV93" s="885"/>
      <c r="BW93" s="885"/>
      <c r="BX93" s="885"/>
      <c r="BY93" s="885"/>
      <c r="BZ93" s="885"/>
      <c r="CA93" s="885"/>
      <c r="CB93" s="885"/>
      <c r="CC93" s="885"/>
      <c r="CD93" s="885"/>
      <c r="CE93" s="885"/>
      <c r="CF93" s="885"/>
      <c r="CG93" s="886"/>
      <c r="CH93" s="881"/>
      <c r="CI93" s="882"/>
      <c r="CJ93" s="882"/>
      <c r="CK93" s="882"/>
      <c r="CL93" s="883"/>
      <c r="CM93" s="881"/>
      <c r="CN93" s="882"/>
      <c r="CO93" s="882"/>
      <c r="CP93" s="882"/>
      <c r="CQ93" s="883"/>
      <c r="CR93" s="881"/>
      <c r="CS93" s="882"/>
      <c r="CT93" s="882"/>
      <c r="CU93" s="882"/>
      <c r="CV93" s="883"/>
      <c r="CW93" s="881"/>
      <c r="CX93" s="882"/>
      <c r="CY93" s="882"/>
      <c r="CZ93" s="882"/>
      <c r="DA93" s="883"/>
      <c r="DB93" s="881"/>
      <c r="DC93" s="882"/>
      <c r="DD93" s="882"/>
      <c r="DE93" s="882"/>
      <c r="DF93" s="883"/>
      <c r="DG93" s="881"/>
      <c r="DH93" s="882"/>
      <c r="DI93" s="882"/>
      <c r="DJ93" s="882"/>
      <c r="DK93" s="883"/>
      <c r="DL93" s="881"/>
      <c r="DM93" s="882"/>
      <c r="DN93" s="882"/>
      <c r="DO93" s="882"/>
      <c r="DP93" s="883"/>
      <c r="DQ93" s="881"/>
      <c r="DR93" s="882"/>
      <c r="DS93" s="882"/>
      <c r="DT93" s="882"/>
      <c r="DU93" s="883"/>
      <c r="DV93" s="878"/>
      <c r="DW93" s="879"/>
      <c r="DX93" s="879"/>
      <c r="DY93" s="879"/>
      <c r="DZ93" s="880"/>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4"/>
      <c r="BT94" s="885"/>
      <c r="BU94" s="885"/>
      <c r="BV94" s="885"/>
      <c r="BW94" s="885"/>
      <c r="BX94" s="885"/>
      <c r="BY94" s="885"/>
      <c r="BZ94" s="885"/>
      <c r="CA94" s="885"/>
      <c r="CB94" s="885"/>
      <c r="CC94" s="885"/>
      <c r="CD94" s="885"/>
      <c r="CE94" s="885"/>
      <c r="CF94" s="885"/>
      <c r="CG94" s="886"/>
      <c r="CH94" s="881"/>
      <c r="CI94" s="882"/>
      <c r="CJ94" s="882"/>
      <c r="CK94" s="882"/>
      <c r="CL94" s="883"/>
      <c r="CM94" s="881"/>
      <c r="CN94" s="882"/>
      <c r="CO94" s="882"/>
      <c r="CP94" s="882"/>
      <c r="CQ94" s="883"/>
      <c r="CR94" s="881"/>
      <c r="CS94" s="882"/>
      <c r="CT94" s="882"/>
      <c r="CU94" s="882"/>
      <c r="CV94" s="883"/>
      <c r="CW94" s="881"/>
      <c r="CX94" s="882"/>
      <c r="CY94" s="882"/>
      <c r="CZ94" s="882"/>
      <c r="DA94" s="883"/>
      <c r="DB94" s="881"/>
      <c r="DC94" s="882"/>
      <c r="DD94" s="882"/>
      <c r="DE94" s="882"/>
      <c r="DF94" s="883"/>
      <c r="DG94" s="881"/>
      <c r="DH94" s="882"/>
      <c r="DI94" s="882"/>
      <c r="DJ94" s="882"/>
      <c r="DK94" s="883"/>
      <c r="DL94" s="881"/>
      <c r="DM94" s="882"/>
      <c r="DN94" s="882"/>
      <c r="DO94" s="882"/>
      <c r="DP94" s="883"/>
      <c r="DQ94" s="881"/>
      <c r="DR94" s="882"/>
      <c r="DS94" s="882"/>
      <c r="DT94" s="882"/>
      <c r="DU94" s="883"/>
      <c r="DV94" s="878"/>
      <c r="DW94" s="879"/>
      <c r="DX94" s="879"/>
      <c r="DY94" s="879"/>
      <c r="DZ94" s="880"/>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4"/>
      <c r="BT95" s="885"/>
      <c r="BU95" s="885"/>
      <c r="BV95" s="885"/>
      <c r="BW95" s="885"/>
      <c r="BX95" s="885"/>
      <c r="BY95" s="885"/>
      <c r="BZ95" s="885"/>
      <c r="CA95" s="885"/>
      <c r="CB95" s="885"/>
      <c r="CC95" s="885"/>
      <c r="CD95" s="885"/>
      <c r="CE95" s="885"/>
      <c r="CF95" s="885"/>
      <c r="CG95" s="886"/>
      <c r="CH95" s="881"/>
      <c r="CI95" s="882"/>
      <c r="CJ95" s="882"/>
      <c r="CK95" s="882"/>
      <c r="CL95" s="883"/>
      <c r="CM95" s="881"/>
      <c r="CN95" s="882"/>
      <c r="CO95" s="882"/>
      <c r="CP95" s="882"/>
      <c r="CQ95" s="883"/>
      <c r="CR95" s="881"/>
      <c r="CS95" s="882"/>
      <c r="CT95" s="882"/>
      <c r="CU95" s="882"/>
      <c r="CV95" s="883"/>
      <c r="CW95" s="881"/>
      <c r="CX95" s="882"/>
      <c r="CY95" s="882"/>
      <c r="CZ95" s="882"/>
      <c r="DA95" s="883"/>
      <c r="DB95" s="881"/>
      <c r="DC95" s="882"/>
      <c r="DD95" s="882"/>
      <c r="DE95" s="882"/>
      <c r="DF95" s="883"/>
      <c r="DG95" s="881"/>
      <c r="DH95" s="882"/>
      <c r="DI95" s="882"/>
      <c r="DJ95" s="882"/>
      <c r="DK95" s="883"/>
      <c r="DL95" s="881"/>
      <c r="DM95" s="882"/>
      <c r="DN95" s="882"/>
      <c r="DO95" s="882"/>
      <c r="DP95" s="883"/>
      <c r="DQ95" s="881"/>
      <c r="DR95" s="882"/>
      <c r="DS95" s="882"/>
      <c r="DT95" s="882"/>
      <c r="DU95" s="883"/>
      <c r="DV95" s="878"/>
      <c r="DW95" s="879"/>
      <c r="DX95" s="879"/>
      <c r="DY95" s="879"/>
      <c r="DZ95" s="880"/>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4"/>
      <c r="BT96" s="885"/>
      <c r="BU96" s="885"/>
      <c r="BV96" s="885"/>
      <c r="BW96" s="885"/>
      <c r="BX96" s="885"/>
      <c r="BY96" s="885"/>
      <c r="BZ96" s="885"/>
      <c r="CA96" s="885"/>
      <c r="CB96" s="885"/>
      <c r="CC96" s="885"/>
      <c r="CD96" s="885"/>
      <c r="CE96" s="885"/>
      <c r="CF96" s="885"/>
      <c r="CG96" s="886"/>
      <c r="CH96" s="881"/>
      <c r="CI96" s="882"/>
      <c r="CJ96" s="882"/>
      <c r="CK96" s="882"/>
      <c r="CL96" s="883"/>
      <c r="CM96" s="881"/>
      <c r="CN96" s="882"/>
      <c r="CO96" s="882"/>
      <c r="CP96" s="882"/>
      <c r="CQ96" s="883"/>
      <c r="CR96" s="881"/>
      <c r="CS96" s="882"/>
      <c r="CT96" s="882"/>
      <c r="CU96" s="882"/>
      <c r="CV96" s="883"/>
      <c r="CW96" s="881"/>
      <c r="CX96" s="882"/>
      <c r="CY96" s="882"/>
      <c r="CZ96" s="882"/>
      <c r="DA96" s="883"/>
      <c r="DB96" s="881"/>
      <c r="DC96" s="882"/>
      <c r="DD96" s="882"/>
      <c r="DE96" s="882"/>
      <c r="DF96" s="883"/>
      <c r="DG96" s="881"/>
      <c r="DH96" s="882"/>
      <c r="DI96" s="882"/>
      <c r="DJ96" s="882"/>
      <c r="DK96" s="883"/>
      <c r="DL96" s="881"/>
      <c r="DM96" s="882"/>
      <c r="DN96" s="882"/>
      <c r="DO96" s="882"/>
      <c r="DP96" s="883"/>
      <c r="DQ96" s="881"/>
      <c r="DR96" s="882"/>
      <c r="DS96" s="882"/>
      <c r="DT96" s="882"/>
      <c r="DU96" s="883"/>
      <c r="DV96" s="878"/>
      <c r="DW96" s="879"/>
      <c r="DX96" s="879"/>
      <c r="DY96" s="879"/>
      <c r="DZ96" s="880"/>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4"/>
      <c r="BT97" s="885"/>
      <c r="BU97" s="885"/>
      <c r="BV97" s="885"/>
      <c r="BW97" s="885"/>
      <c r="BX97" s="885"/>
      <c r="BY97" s="885"/>
      <c r="BZ97" s="885"/>
      <c r="CA97" s="885"/>
      <c r="CB97" s="885"/>
      <c r="CC97" s="885"/>
      <c r="CD97" s="885"/>
      <c r="CE97" s="885"/>
      <c r="CF97" s="885"/>
      <c r="CG97" s="886"/>
      <c r="CH97" s="881"/>
      <c r="CI97" s="882"/>
      <c r="CJ97" s="882"/>
      <c r="CK97" s="882"/>
      <c r="CL97" s="883"/>
      <c r="CM97" s="881"/>
      <c r="CN97" s="882"/>
      <c r="CO97" s="882"/>
      <c r="CP97" s="882"/>
      <c r="CQ97" s="883"/>
      <c r="CR97" s="881"/>
      <c r="CS97" s="882"/>
      <c r="CT97" s="882"/>
      <c r="CU97" s="882"/>
      <c r="CV97" s="883"/>
      <c r="CW97" s="881"/>
      <c r="CX97" s="882"/>
      <c r="CY97" s="882"/>
      <c r="CZ97" s="882"/>
      <c r="DA97" s="883"/>
      <c r="DB97" s="881"/>
      <c r="DC97" s="882"/>
      <c r="DD97" s="882"/>
      <c r="DE97" s="882"/>
      <c r="DF97" s="883"/>
      <c r="DG97" s="881"/>
      <c r="DH97" s="882"/>
      <c r="DI97" s="882"/>
      <c r="DJ97" s="882"/>
      <c r="DK97" s="883"/>
      <c r="DL97" s="881"/>
      <c r="DM97" s="882"/>
      <c r="DN97" s="882"/>
      <c r="DO97" s="882"/>
      <c r="DP97" s="883"/>
      <c r="DQ97" s="881"/>
      <c r="DR97" s="882"/>
      <c r="DS97" s="882"/>
      <c r="DT97" s="882"/>
      <c r="DU97" s="883"/>
      <c r="DV97" s="878"/>
      <c r="DW97" s="879"/>
      <c r="DX97" s="879"/>
      <c r="DY97" s="879"/>
      <c r="DZ97" s="880"/>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4"/>
      <c r="BT98" s="885"/>
      <c r="BU98" s="885"/>
      <c r="BV98" s="885"/>
      <c r="BW98" s="885"/>
      <c r="BX98" s="885"/>
      <c r="BY98" s="885"/>
      <c r="BZ98" s="885"/>
      <c r="CA98" s="885"/>
      <c r="CB98" s="885"/>
      <c r="CC98" s="885"/>
      <c r="CD98" s="885"/>
      <c r="CE98" s="885"/>
      <c r="CF98" s="885"/>
      <c r="CG98" s="886"/>
      <c r="CH98" s="881"/>
      <c r="CI98" s="882"/>
      <c r="CJ98" s="882"/>
      <c r="CK98" s="882"/>
      <c r="CL98" s="883"/>
      <c r="CM98" s="881"/>
      <c r="CN98" s="882"/>
      <c r="CO98" s="882"/>
      <c r="CP98" s="882"/>
      <c r="CQ98" s="883"/>
      <c r="CR98" s="881"/>
      <c r="CS98" s="882"/>
      <c r="CT98" s="882"/>
      <c r="CU98" s="882"/>
      <c r="CV98" s="883"/>
      <c r="CW98" s="881"/>
      <c r="CX98" s="882"/>
      <c r="CY98" s="882"/>
      <c r="CZ98" s="882"/>
      <c r="DA98" s="883"/>
      <c r="DB98" s="881"/>
      <c r="DC98" s="882"/>
      <c r="DD98" s="882"/>
      <c r="DE98" s="882"/>
      <c r="DF98" s="883"/>
      <c r="DG98" s="881"/>
      <c r="DH98" s="882"/>
      <c r="DI98" s="882"/>
      <c r="DJ98" s="882"/>
      <c r="DK98" s="883"/>
      <c r="DL98" s="881"/>
      <c r="DM98" s="882"/>
      <c r="DN98" s="882"/>
      <c r="DO98" s="882"/>
      <c r="DP98" s="883"/>
      <c r="DQ98" s="881"/>
      <c r="DR98" s="882"/>
      <c r="DS98" s="882"/>
      <c r="DT98" s="882"/>
      <c r="DU98" s="883"/>
      <c r="DV98" s="878"/>
      <c r="DW98" s="879"/>
      <c r="DX98" s="879"/>
      <c r="DY98" s="879"/>
      <c r="DZ98" s="880"/>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4"/>
      <c r="BT99" s="885"/>
      <c r="BU99" s="885"/>
      <c r="BV99" s="885"/>
      <c r="BW99" s="885"/>
      <c r="BX99" s="885"/>
      <c r="BY99" s="885"/>
      <c r="BZ99" s="885"/>
      <c r="CA99" s="885"/>
      <c r="CB99" s="885"/>
      <c r="CC99" s="885"/>
      <c r="CD99" s="885"/>
      <c r="CE99" s="885"/>
      <c r="CF99" s="885"/>
      <c r="CG99" s="886"/>
      <c r="CH99" s="881"/>
      <c r="CI99" s="882"/>
      <c r="CJ99" s="882"/>
      <c r="CK99" s="882"/>
      <c r="CL99" s="883"/>
      <c r="CM99" s="881"/>
      <c r="CN99" s="882"/>
      <c r="CO99" s="882"/>
      <c r="CP99" s="882"/>
      <c r="CQ99" s="883"/>
      <c r="CR99" s="881"/>
      <c r="CS99" s="882"/>
      <c r="CT99" s="882"/>
      <c r="CU99" s="882"/>
      <c r="CV99" s="883"/>
      <c r="CW99" s="881"/>
      <c r="CX99" s="882"/>
      <c r="CY99" s="882"/>
      <c r="CZ99" s="882"/>
      <c r="DA99" s="883"/>
      <c r="DB99" s="881"/>
      <c r="DC99" s="882"/>
      <c r="DD99" s="882"/>
      <c r="DE99" s="882"/>
      <c r="DF99" s="883"/>
      <c r="DG99" s="881"/>
      <c r="DH99" s="882"/>
      <c r="DI99" s="882"/>
      <c r="DJ99" s="882"/>
      <c r="DK99" s="883"/>
      <c r="DL99" s="881"/>
      <c r="DM99" s="882"/>
      <c r="DN99" s="882"/>
      <c r="DO99" s="882"/>
      <c r="DP99" s="883"/>
      <c r="DQ99" s="881"/>
      <c r="DR99" s="882"/>
      <c r="DS99" s="882"/>
      <c r="DT99" s="882"/>
      <c r="DU99" s="883"/>
      <c r="DV99" s="878"/>
      <c r="DW99" s="879"/>
      <c r="DX99" s="879"/>
      <c r="DY99" s="879"/>
      <c r="DZ99" s="880"/>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4"/>
      <c r="BT100" s="885"/>
      <c r="BU100" s="885"/>
      <c r="BV100" s="885"/>
      <c r="BW100" s="885"/>
      <c r="BX100" s="885"/>
      <c r="BY100" s="885"/>
      <c r="BZ100" s="885"/>
      <c r="CA100" s="885"/>
      <c r="CB100" s="885"/>
      <c r="CC100" s="885"/>
      <c r="CD100" s="885"/>
      <c r="CE100" s="885"/>
      <c r="CF100" s="885"/>
      <c r="CG100" s="886"/>
      <c r="CH100" s="881"/>
      <c r="CI100" s="882"/>
      <c r="CJ100" s="882"/>
      <c r="CK100" s="882"/>
      <c r="CL100" s="883"/>
      <c r="CM100" s="881"/>
      <c r="CN100" s="882"/>
      <c r="CO100" s="882"/>
      <c r="CP100" s="882"/>
      <c r="CQ100" s="883"/>
      <c r="CR100" s="881"/>
      <c r="CS100" s="882"/>
      <c r="CT100" s="882"/>
      <c r="CU100" s="882"/>
      <c r="CV100" s="883"/>
      <c r="CW100" s="881"/>
      <c r="CX100" s="882"/>
      <c r="CY100" s="882"/>
      <c r="CZ100" s="882"/>
      <c r="DA100" s="883"/>
      <c r="DB100" s="881"/>
      <c r="DC100" s="882"/>
      <c r="DD100" s="882"/>
      <c r="DE100" s="882"/>
      <c r="DF100" s="883"/>
      <c r="DG100" s="881"/>
      <c r="DH100" s="882"/>
      <c r="DI100" s="882"/>
      <c r="DJ100" s="882"/>
      <c r="DK100" s="883"/>
      <c r="DL100" s="881"/>
      <c r="DM100" s="882"/>
      <c r="DN100" s="882"/>
      <c r="DO100" s="882"/>
      <c r="DP100" s="883"/>
      <c r="DQ100" s="881"/>
      <c r="DR100" s="882"/>
      <c r="DS100" s="882"/>
      <c r="DT100" s="882"/>
      <c r="DU100" s="883"/>
      <c r="DV100" s="878"/>
      <c r="DW100" s="879"/>
      <c r="DX100" s="879"/>
      <c r="DY100" s="879"/>
      <c r="DZ100" s="880"/>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4"/>
      <c r="BT101" s="885"/>
      <c r="BU101" s="885"/>
      <c r="BV101" s="885"/>
      <c r="BW101" s="885"/>
      <c r="BX101" s="885"/>
      <c r="BY101" s="885"/>
      <c r="BZ101" s="885"/>
      <c r="CA101" s="885"/>
      <c r="CB101" s="885"/>
      <c r="CC101" s="885"/>
      <c r="CD101" s="885"/>
      <c r="CE101" s="885"/>
      <c r="CF101" s="885"/>
      <c r="CG101" s="886"/>
      <c r="CH101" s="881"/>
      <c r="CI101" s="882"/>
      <c r="CJ101" s="882"/>
      <c r="CK101" s="882"/>
      <c r="CL101" s="883"/>
      <c r="CM101" s="881"/>
      <c r="CN101" s="882"/>
      <c r="CO101" s="882"/>
      <c r="CP101" s="882"/>
      <c r="CQ101" s="883"/>
      <c r="CR101" s="881"/>
      <c r="CS101" s="882"/>
      <c r="CT101" s="882"/>
      <c r="CU101" s="882"/>
      <c r="CV101" s="883"/>
      <c r="CW101" s="881"/>
      <c r="CX101" s="882"/>
      <c r="CY101" s="882"/>
      <c r="CZ101" s="882"/>
      <c r="DA101" s="883"/>
      <c r="DB101" s="881"/>
      <c r="DC101" s="882"/>
      <c r="DD101" s="882"/>
      <c r="DE101" s="882"/>
      <c r="DF101" s="883"/>
      <c r="DG101" s="881"/>
      <c r="DH101" s="882"/>
      <c r="DI101" s="882"/>
      <c r="DJ101" s="882"/>
      <c r="DK101" s="883"/>
      <c r="DL101" s="881"/>
      <c r="DM101" s="882"/>
      <c r="DN101" s="882"/>
      <c r="DO101" s="882"/>
      <c r="DP101" s="883"/>
      <c r="DQ101" s="881"/>
      <c r="DR101" s="882"/>
      <c r="DS101" s="882"/>
      <c r="DT101" s="882"/>
      <c r="DU101" s="883"/>
      <c r="DV101" s="878"/>
      <c r="DW101" s="879"/>
      <c r="DX101" s="879"/>
      <c r="DY101" s="879"/>
      <c r="DZ101" s="880"/>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810" t="s">
        <v>392</v>
      </c>
      <c r="BS102" s="811"/>
      <c r="BT102" s="811"/>
      <c r="BU102" s="811"/>
      <c r="BV102" s="811"/>
      <c r="BW102" s="811"/>
      <c r="BX102" s="811"/>
      <c r="BY102" s="811"/>
      <c r="BZ102" s="811"/>
      <c r="CA102" s="811"/>
      <c r="CB102" s="811"/>
      <c r="CC102" s="811"/>
      <c r="CD102" s="811"/>
      <c r="CE102" s="811"/>
      <c r="CF102" s="811"/>
      <c r="CG102" s="812"/>
      <c r="CH102" s="912"/>
      <c r="CI102" s="913"/>
      <c r="CJ102" s="913"/>
      <c r="CK102" s="913"/>
      <c r="CL102" s="914"/>
      <c r="CM102" s="912"/>
      <c r="CN102" s="913"/>
      <c r="CO102" s="913"/>
      <c r="CP102" s="913"/>
      <c r="CQ102" s="914"/>
      <c r="CR102" s="915" t="s">
        <v>553</v>
      </c>
      <c r="CS102" s="871"/>
      <c r="CT102" s="871"/>
      <c r="CU102" s="871"/>
      <c r="CV102" s="916"/>
      <c r="CW102" s="915" t="s">
        <v>554</v>
      </c>
      <c r="CX102" s="871"/>
      <c r="CY102" s="871"/>
      <c r="CZ102" s="871"/>
      <c r="DA102" s="916"/>
      <c r="DB102" s="915">
        <v>2</v>
      </c>
      <c r="DC102" s="871"/>
      <c r="DD102" s="871"/>
      <c r="DE102" s="871"/>
      <c r="DF102" s="916"/>
      <c r="DG102" s="915" t="s">
        <v>554</v>
      </c>
      <c r="DH102" s="871"/>
      <c r="DI102" s="871"/>
      <c r="DJ102" s="871"/>
      <c r="DK102" s="916"/>
      <c r="DL102" s="915">
        <v>29</v>
      </c>
      <c r="DM102" s="871"/>
      <c r="DN102" s="871"/>
      <c r="DO102" s="871"/>
      <c r="DP102" s="916"/>
      <c r="DQ102" s="915" t="s">
        <v>555</v>
      </c>
      <c r="DR102" s="871"/>
      <c r="DS102" s="871"/>
      <c r="DT102" s="871"/>
      <c r="DU102" s="916"/>
      <c r="DV102" s="939"/>
      <c r="DW102" s="940"/>
      <c r="DX102" s="940"/>
      <c r="DY102" s="940"/>
      <c r="DZ102" s="941"/>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42" t="s">
        <v>393</v>
      </c>
      <c r="BR103" s="942"/>
      <c r="BS103" s="942"/>
      <c r="BT103" s="942"/>
      <c r="BU103" s="942"/>
      <c r="BV103" s="942"/>
      <c r="BW103" s="942"/>
      <c r="BX103" s="942"/>
      <c r="BY103" s="942"/>
      <c r="BZ103" s="942"/>
      <c r="CA103" s="942"/>
      <c r="CB103" s="942"/>
      <c r="CC103" s="942"/>
      <c r="CD103" s="942"/>
      <c r="CE103" s="942"/>
      <c r="CF103" s="942"/>
      <c r="CG103" s="942"/>
      <c r="CH103" s="942"/>
      <c r="CI103" s="942"/>
      <c r="CJ103" s="942"/>
      <c r="CK103" s="942"/>
      <c r="CL103" s="942"/>
      <c r="CM103" s="942"/>
      <c r="CN103" s="942"/>
      <c r="CO103" s="942"/>
      <c r="CP103" s="942"/>
      <c r="CQ103" s="942"/>
      <c r="CR103" s="942"/>
      <c r="CS103" s="942"/>
      <c r="CT103" s="942"/>
      <c r="CU103" s="942"/>
      <c r="CV103" s="942"/>
      <c r="CW103" s="942"/>
      <c r="CX103" s="942"/>
      <c r="CY103" s="942"/>
      <c r="CZ103" s="942"/>
      <c r="DA103" s="942"/>
      <c r="DB103" s="942"/>
      <c r="DC103" s="942"/>
      <c r="DD103" s="942"/>
      <c r="DE103" s="942"/>
      <c r="DF103" s="942"/>
      <c r="DG103" s="942"/>
      <c r="DH103" s="942"/>
      <c r="DI103" s="942"/>
      <c r="DJ103" s="942"/>
      <c r="DK103" s="942"/>
      <c r="DL103" s="942"/>
      <c r="DM103" s="942"/>
      <c r="DN103" s="942"/>
      <c r="DO103" s="942"/>
      <c r="DP103" s="942"/>
      <c r="DQ103" s="942"/>
      <c r="DR103" s="942"/>
      <c r="DS103" s="942"/>
      <c r="DT103" s="942"/>
      <c r="DU103" s="942"/>
      <c r="DV103" s="942"/>
      <c r="DW103" s="942"/>
      <c r="DX103" s="942"/>
      <c r="DY103" s="942"/>
      <c r="DZ103" s="942"/>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3" t="s">
        <v>394</v>
      </c>
      <c r="BR104" s="943"/>
      <c r="BS104" s="943"/>
      <c r="BT104" s="943"/>
      <c r="BU104" s="943"/>
      <c r="BV104" s="943"/>
      <c r="BW104" s="943"/>
      <c r="BX104" s="943"/>
      <c r="BY104" s="943"/>
      <c r="BZ104" s="943"/>
      <c r="CA104" s="943"/>
      <c r="CB104" s="943"/>
      <c r="CC104" s="943"/>
      <c r="CD104" s="943"/>
      <c r="CE104" s="943"/>
      <c r="CF104" s="943"/>
      <c r="CG104" s="943"/>
      <c r="CH104" s="943"/>
      <c r="CI104" s="943"/>
      <c r="CJ104" s="943"/>
      <c r="CK104" s="943"/>
      <c r="CL104" s="943"/>
      <c r="CM104" s="943"/>
      <c r="CN104" s="943"/>
      <c r="CO104" s="943"/>
      <c r="CP104" s="943"/>
      <c r="CQ104" s="943"/>
      <c r="CR104" s="943"/>
      <c r="CS104" s="943"/>
      <c r="CT104" s="943"/>
      <c r="CU104" s="943"/>
      <c r="CV104" s="943"/>
      <c r="CW104" s="943"/>
      <c r="CX104" s="943"/>
      <c r="CY104" s="943"/>
      <c r="CZ104" s="943"/>
      <c r="DA104" s="943"/>
      <c r="DB104" s="943"/>
      <c r="DC104" s="943"/>
      <c r="DD104" s="943"/>
      <c r="DE104" s="943"/>
      <c r="DF104" s="943"/>
      <c r="DG104" s="943"/>
      <c r="DH104" s="943"/>
      <c r="DI104" s="943"/>
      <c r="DJ104" s="943"/>
      <c r="DK104" s="943"/>
      <c r="DL104" s="943"/>
      <c r="DM104" s="943"/>
      <c r="DN104" s="943"/>
      <c r="DO104" s="943"/>
      <c r="DP104" s="943"/>
      <c r="DQ104" s="943"/>
      <c r="DR104" s="943"/>
      <c r="DS104" s="943"/>
      <c r="DT104" s="943"/>
      <c r="DU104" s="943"/>
      <c r="DV104" s="943"/>
      <c r="DW104" s="943"/>
      <c r="DX104" s="943"/>
      <c r="DY104" s="943"/>
      <c r="DZ104" s="943"/>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395</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396</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4" t="s">
        <v>397</v>
      </c>
      <c r="B108" s="945"/>
      <c r="C108" s="945"/>
      <c r="D108" s="945"/>
      <c r="E108" s="945"/>
      <c r="F108" s="945"/>
      <c r="G108" s="945"/>
      <c r="H108" s="945"/>
      <c r="I108" s="945"/>
      <c r="J108" s="945"/>
      <c r="K108" s="945"/>
      <c r="L108" s="945"/>
      <c r="M108" s="945"/>
      <c r="N108" s="945"/>
      <c r="O108" s="945"/>
      <c r="P108" s="945"/>
      <c r="Q108" s="945"/>
      <c r="R108" s="945"/>
      <c r="S108" s="945"/>
      <c r="T108" s="945"/>
      <c r="U108" s="945"/>
      <c r="V108" s="945"/>
      <c r="W108" s="945"/>
      <c r="X108" s="945"/>
      <c r="Y108" s="945"/>
      <c r="Z108" s="945"/>
      <c r="AA108" s="945"/>
      <c r="AB108" s="945"/>
      <c r="AC108" s="945"/>
      <c r="AD108" s="945"/>
      <c r="AE108" s="945"/>
      <c r="AF108" s="945"/>
      <c r="AG108" s="945"/>
      <c r="AH108" s="945"/>
      <c r="AI108" s="945"/>
      <c r="AJ108" s="945"/>
      <c r="AK108" s="945"/>
      <c r="AL108" s="945"/>
      <c r="AM108" s="945"/>
      <c r="AN108" s="945"/>
      <c r="AO108" s="945"/>
      <c r="AP108" s="945"/>
      <c r="AQ108" s="945"/>
      <c r="AR108" s="945"/>
      <c r="AS108" s="945"/>
      <c r="AT108" s="946"/>
      <c r="AU108" s="944" t="s">
        <v>398</v>
      </c>
      <c r="AV108" s="945"/>
      <c r="AW108" s="945"/>
      <c r="AX108" s="945"/>
      <c r="AY108" s="945"/>
      <c r="AZ108" s="945"/>
      <c r="BA108" s="945"/>
      <c r="BB108" s="945"/>
      <c r="BC108" s="945"/>
      <c r="BD108" s="945"/>
      <c r="BE108" s="945"/>
      <c r="BF108" s="945"/>
      <c r="BG108" s="945"/>
      <c r="BH108" s="945"/>
      <c r="BI108" s="945"/>
      <c r="BJ108" s="945"/>
      <c r="BK108" s="945"/>
      <c r="BL108" s="945"/>
      <c r="BM108" s="945"/>
      <c r="BN108" s="945"/>
      <c r="BO108" s="945"/>
      <c r="BP108" s="945"/>
      <c r="BQ108" s="945"/>
      <c r="BR108" s="945"/>
      <c r="BS108" s="945"/>
      <c r="BT108" s="945"/>
      <c r="BU108" s="945"/>
      <c r="BV108" s="945"/>
      <c r="BW108" s="945"/>
      <c r="BX108" s="945"/>
      <c r="BY108" s="945"/>
      <c r="BZ108" s="945"/>
      <c r="CA108" s="945"/>
      <c r="CB108" s="945"/>
      <c r="CC108" s="945"/>
      <c r="CD108" s="945"/>
      <c r="CE108" s="945"/>
      <c r="CF108" s="945"/>
      <c r="CG108" s="945"/>
      <c r="CH108" s="945"/>
      <c r="CI108" s="945"/>
      <c r="CJ108" s="945"/>
      <c r="CK108" s="945"/>
      <c r="CL108" s="945"/>
      <c r="CM108" s="945"/>
      <c r="CN108" s="945"/>
      <c r="CO108" s="945"/>
      <c r="CP108" s="945"/>
      <c r="CQ108" s="945"/>
      <c r="CR108" s="945"/>
      <c r="CS108" s="945"/>
      <c r="CT108" s="945"/>
      <c r="CU108" s="945"/>
      <c r="CV108" s="945"/>
      <c r="CW108" s="945"/>
      <c r="CX108" s="945"/>
      <c r="CY108" s="945"/>
      <c r="CZ108" s="945"/>
      <c r="DA108" s="945"/>
      <c r="DB108" s="945"/>
      <c r="DC108" s="945"/>
      <c r="DD108" s="945"/>
      <c r="DE108" s="945"/>
      <c r="DF108" s="945"/>
      <c r="DG108" s="945"/>
      <c r="DH108" s="945"/>
      <c r="DI108" s="945"/>
      <c r="DJ108" s="945"/>
      <c r="DK108" s="945"/>
      <c r="DL108" s="945"/>
      <c r="DM108" s="945"/>
      <c r="DN108" s="945"/>
      <c r="DO108" s="945"/>
      <c r="DP108" s="945"/>
      <c r="DQ108" s="945"/>
      <c r="DR108" s="945"/>
      <c r="DS108" s="945"/>
      <c r="DT108" s="945"/>
      <c r="DU108" s="945"/>
      <c r="DV108" s="945"/>
      <c r="DW108" s="945"/>
      <c r="DX108" s="945"/>
      <c r="DY108" s="945"/>
      <c r="DZ108" s="946"/>
    </row>
    <row r="109" spans="1:131" s="199" customFormat="1" ht="26.25" customHeight="1" x14ac:dyDescent="0.15">
      <c r="A109" s="937" t="s">
        <v>399</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17" t="s">
        <v>400</v>
      </c>
      <c r="AB109" s="918"/>
      <c r="AC109" s="918"/>
      <c r="AD109" s="918"/>
      <c r="AE109" s="919"/>
      <c r="AF109" s="917" t="s">
        <v>286</v>
      </c>
      <c r="AG109" s="918"/>
      <c r="AH109" s="918"/>
      <c r="AI109" s="918"/>
      <c r="AJ109" s="919"/>
      <c r="AK109" s="917" t="s">
        <v>285</v>
      </c>
      <c r="AL109" s="918"/>
      <c r="AM109" s="918"/>
      <c r="AN109" s="918"/>
      <c r="AO109" s="919"/>
      <c r="AP109" s="917" t="s">
        <v>401</v>
      </c>
      <c r="AQ109" s="918"/>
      <c r="AR109" s="918"/>
      <c r="AS109" s="918"/>
      <c r="AT109" s="920"/>
      <c r="AU109" s="937" t="s">
        <v>399</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17" t="s">
        <v>400</v>
      </c>
      <c r="BR109" s="918"/>
      <c r="BS109" s="918"/>
      <c r="BT109" s="918"/>
      <c r="BU109" s="919"/>
      <c r="BV109" s="917" t="s">
        <v>286</v>
      </c>
      <c r="BW109" s="918"/>
      <c r="BX109" s="918"/>
      <c r="BY109" s="918"/>
      <c r="BZ109" s="919"/>
      <c r="CA109" s="917" t="s">
        <v>285</v>
      </c>
      <c r="CB109" s="918"/>
      <c r="CC109" s="918"/>
      <c r="CD109" s="918"/>
      <c r="CE109" s="919"/>
      <c r="CF109" s="938" t="s">
        <v>401</v>
      </c>
      <c r="CG109" s="938"/>
      <c r="CH109" s="938"/>
      <c r="CI109" s="938"/>
      <c r="CJ109" s="938"/>
      <c r="CK109" s="917" t="s">
        <v>402</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17" t="s">
        <v>400</v>
      </c>
      <c r="DH109" s="918"/>
      <c r="DI109" s="918"/>
      <c r="DJ109" s="918"/>
      <c r="DK109" s="919"/>
      <c r="DL109" s="917" t="s">
        <v>286</v>
      </c>
      <c r="DM109" s="918"/>
      <c r="DN109" s="918"/>
      <c r="DO109" s="918"/>
      <c r="DP109" s="919"/>
      <c r="DQ109" s="917" t="s">
        <v>285</v>
      </c>
      <c r="DR109" s="918"/>
      <c r="DS109" s="918"/>
      <c r="DT109" s="918"/>
      <c r="DU109" s="919"/>
      <c r="DV109" s="917" t="s">
        <v>401</v>
      </c>
      <c r="DW109" s="918"/>
      <c r="DX109" s="918"/>
      <c r="DY109" s="918"/>
      <c r="DZ109" s="920"/>
    </row>
    <row r="110" spans="1:131" s="199" customFormat="1" ht="26.25" customHeight="1" x14ac:dyDescent="0.15">
      <c r="A110" s="921" t="s">
        <v>403</v>
      </c>
      <c r="B110" s="922"/>
      <c r="C110" s="922"/>
      <c r="D110" s="922"/>
      <c r="E110" s="922"/>
      <c r="F110" s="922"/>
      <c r="G110" s="922"/>
      <c r="H110" s="922"/>
      <c r="I110" s="922"/>
      <c r="J110" s="922"/>
      <c r="K110" s="922"/>
      <c r="L110" s="922"/>
      <c r="M110" s="922"/>
      <c r="N110" s="922"/>
      <c r="O110" s="922"/>
      <c r="P110" s="922"/>
      <c r="Q110" s="922"/>
      <c r="R110" s="922"/>
      <c r="S110" s="922"/>
      <c r="T110" s="922"/>
      <c r="U110" s="922"/>
      <c r="V110" s="922"/>
      <c r="W110" s="922"/>
      <c r="X110" s="922"/>
      <c r="Y110" s="922"/>
      <c r="Z110" s="923"/>
      <c r="AA110" s="924">
        <v>1402164</v>
      </c>
      <c r="AB110" s="925"/>
      <c r="AC110" s="925"/>
      <c r="AD110" s="925"/>
      <c r="AE110" s="926"/>
      <c r="AF110" s="927">
        <v>1339947</v>
      </c>
      <c r="AG110" s="925"/>
      <c r="AH110" s="925"/>
      <c r="AI110" s="925"/>
      <c r="AJ110" s="926"/>
      <c r="AK110" s="927">
        <v>1414007</v>
      </c>
      <c r="AL110" s="925"/>
      <c r="AM110" s="925"/>
      <c r="AN110" s="925"/>
      <c r="AO110" s="926"/>
      <c r="AP110" s="928">
        <v>13.7</v>
      </c>
      <c r="AQ110" s="929"/>
      <c r="AR110" s="929"/>
      <c r="AS110" s="929"/>
      <c r="AT110" s="930"/>
      <c r="AU110" s="931" t="s">
        <v>61</v>
      </c>
      <c r="AV110" s="932"/>
      <c r="AW110" s="932"/>
      <c r="AX110" s="932"/>
      <c r="AY110" s="932"/>
      <c r="AZ110" s="973" t="s">
        <v>404</v>
      </c>
      <c r="BA110" s="922"/>
      <c r="BB110" s="922"/>
      <c r="BC110" s="922"/>
      <c r="BD110" s="922"/>
      <c r="BE110" s="922"/>
      <c r="BF110" s="922"/>
      <c r="BG110" s="922"/>
      <c r="BH110" s="922"/>
      <c r="BI110" s="922"/>
      <c r="BJ110" s="922"/>
      <c r="BK110" s="922"/>
      <c r="BL110" s="922"/>
      <c r="BM110" s="922"/>
      <c r="BN110" s="922"/>
      <c r="BO110" s="922"/>
      <c r="BP110" s="923"/>
      <c r="BQ110" s="959">
        <v>14259973</v>
      </c>
      <c r="BR110" s="960"/>
      <c r="BS110" s="960"/>
      <c r="BT110" s="960"/>
      <c r="BU110" s="960"/>
      <c r="BV110" s="960">
        <v>16585379</v>
      </c>
      <c r="BW110" s="960"/>
      <c r="BX110" s="960"/>
      <c r="BY110" s="960"/>
      <c r="BZ110" s="960"/>
      <c r="CA110" s="960">
        <v>18391762</v>
      </c>
      <c r="CB110" s="960"/>
      <c r="CC110" s="960"/>
      <c r="CD110" s="960"/>
      <c r="CE110" s="960"/>
      <c r="CF110" s="974">
        <v>178.7</v>
      </c>
      <c r="CG110" s="975"/>
      <c r="CH110" s="975"/>
      <c r="CI110" s="975"/>
      <c r="CJ110" s="975"/>
      <c r="CK110" s="976" t="s">
        <v>405</v>
      </c>
      <c r="CL110" s="977"/>
      <c r="CM110" s="956" t="s">
        <v>406</v>
      </c>
      <c r="CN110" s="957"/>
      <c r="CO110" s="957"/>
      <c r="CP110" s="957"/>
      <c r="CQ110" s="957"/>
      <c r="CR110" s="957"/>
      <c r="CS110" s="957"/>
      <c r="CT110" s="957"/>
      <c r="CU110" s="957"/>
      <c r="CV110" s="957"/>
      <c r="CW110" s="957"/>
      <c r="CX110" s="957"/>
      <c r="CY110" s="957"/>
      <c r="CZ110" s="957"/>
      <c r="DA110" s="957"/>
      <c r="DB110" s="957"/>
      <c r="DC110" s="957"/>
      <c r="DD110" s="957"/>
      <c r="DE110" s="957"/>
      <c r="DF110" s="958"/>
      <c r="DG110" s="959" t="s">
        <v>110</v>
      </c>
      <c r="DH110" s="960"/>
      <c r="DI110" s="960"/>
      <c r="DJ110" s="960"/>
      <c r="DK110" s="960"/>
      <c r="DL110" s="960" t="s">
        <v>110</v>
      </c>
      <c r="DM110" s="960"/>
      <c r="DN110" s="960"/>
      <c r="DO110" s="960"/>
      <c r="DP110" s="960"/>
      <c r="DQ110" s="960">
        <v>2935153</v>
      </c>
      <c r="DR110" s="960"/>
      <c r="DS110" s="960"/>
      <c r="DT110" s="960"/>
      <c r="DU110" s="960"/>
      <c r="DV110" s="961">
        <v>28.5</v>
      </c>
      <c r="DW110" s="961"/>
      <c r="DX110" s="961"/>
      <c r="DY110" s="961"/>
      <c r="DZ110" s="962"/>
    </row>
    <row r="111" spans="1:131" s="199" customFormat="1" ht="26.25" customHeight="1" x14ac:dyDescent="0.15">
      <c r="A111" s="963" t="s">
        <v>407</v>
      </c>
      <c r="B111" s="964"/>
      <c r="C111" s="964"/>
      <c r="D111" s="964"/>
      <c r="E111" s="964"/>
      <c r="F111" s="964"/>
      <c r="G111" s="964"/>
      <c r="H111" s="964"/>
      <c r="I111" s="964"/>
      <c r="J111" s="964"/>
      <c r="K111" s="964"/>
      <c r="L111" s="964"/>
      <c r="M111" s="964"/>
      <c r="N111" s="964"/>
      <c r="O111" s="964"/>
      <c r="P111" s="964"/>
      <c r="Q111" s="964"/>
      <c r="R111" s="964"/>
      <c r="S111" s="964"/>
      <c r="T111" s="964"/>
      <c r="U111" s="964"/>
      <c r="V111" s="964"/>
      <c r="W111" s="964"/>
      <c r="X111" s="964"/>
      <c r="Y111" s="964"/>
      <c r="Z111" s="965"/>
      <c r="AA111" s="966" t="s">
        <v>110</v>
      </c>
      <c r="AB111" s="967"/>
      <c r="AC111" s="967"/>
      <c r="AD111" s="967"/>
      <c r="AE111" s="968"/>
      <c r="AF111" s="969" t="s">
        <v>110</v>
      </c>
      <c r="AG111" s="967"/>
      <c r="AH111" s="967"/>
      <c r="AI111" s="967"/>
      <c r="AJ111" s="968"/>
      <c r="AK111" s="969" t="s">
        <v>110</v>
      </c>
      <c r="AL111" s="967"/>
      <c r="AM111" s="967"/>
      <c r="AN111" s="967"/>
      <c r="AO111" s="968"/>
      <c r="AP111" s="970" t="s">
        <v>110</v>
      </c>
      <c r="AQ111" s="971"/>
      <c r="AR111" s="971"/>
      <c r="AS111" s="971"/>
      <c r="AT111" s="972"/>
      <c r="AU111" s="933"/>
      <c r="AV111" s="934"/>
      <c r="AW111" s="934"/>
      <c r="AX111" s="934"/>
      <c r="AY111" s="934"/>
      <c r="AZ111" s="982" t="s">
        <v>408</v>
      </c>
      <c r="BA111" s="983"/>
      <c r="BB111" s="983"/>
      <c r="BC111" s="983"/>
      <c r="BD111" s="983"/>
      <c r="BE111" s="983"/>
      <c r="BF111" s="983"/>
      <c r="BG111" s="983"/>
      <c r="BH111" s="983"/>
      <c r="BI111" s="983"/>
      <c r="BJ111" s="983"/>
      <c r="BK111" s="983"/>
      <c r="BL111" s="983"/>
      <c r="BM111" s="983"/>
      <c r="BN111" s="983"/>
      <c r="BO111" s="983"/>
      <c r="BP111" s="984"/>
      <c r="BQ111" s="952">
        <v>1183395</v>
      </c>
      <c r="BR111" s="953"/>
      <c r="BS111" s="953"/>
      <c r="BT111" s="953"/>
      <c r="BU111" s="953"/>
      <c r="BV111" s="953">
        <v>1028537</v>
      </c>
      <c r="BW111" s="953"/>
      <c r="BX111" s="953"/>
      <c r="BY111" s="953"/>
      <c r="BZ111" s="953"/>
      <c r="CA111" s="953">
        <v>3840568</v>
      </c>
      <c r="CB111" s="953"/>
      <c r="CC111" s="953"/>
      <c r="CD111" s="953"/>
      <c r="CE111" s="953"/>
      <c r="CF111" s="947">
        <v>37.299999999999997</v>
      </c>
      <c r="CG111" s="948"/>
      <c r="CH111" s="948"/>
      <c r="CI111" s="948"/>
      <c r="CJ111" s="948"/>
      <c r="CK111" s="978"/>
      <c r="CL111" s="979"/>
      <c r="CM111" s="949" t="s">
        <v>409</v>
      </c>
      <c r="CN111" s="950"/>
      <c r="CO111" s="950"/>
      <c r="CP111" s="950"/>
      <c r="CQ111" s="950"/>
      <c r="CR111" s="950"/>
      <c r="CS111" s="950"/>
      <c r="CT111" s="950"/>
      <c r="CU111" s="950"/>
      <c r="CV111" s="950"/>
      <c r="CW111" s="950"/>
      <c r="CX111" s="950"/>
      <c r="CY111" s="950"/>
      <c r="CZ111" s="950"/>
      <c r="DA111" s="950"/>
      <c r="DB111" s="950"/>
      <c r="DC111" s="950"/>
      <c r="DD111" s="950"/>
      <c r="DE111" s="950"/>
      <c r="DF111" s="951"/>
      <c r="DG111" s="952">
        <v>1173320</v>
      </c>
      <c r="DH111" s="953"/>
      <c r="DI111" s="953"/>
      <c r="DJ111" s="953"/>
      <c r="DK111" s="953"/>
      <c r="DL111" s="953">
        <v>1019377</v>
      </c>
      <c r="DM111" s="953"/>
      <c r="DN111" s="953"/>
      <c r="DO111" s="953"/>
      <c r="DP111" s="953"/>
      <c r="DQ111" s="953">
        <v>868351</v>
      </c>
      <c r="DR111" s="953"/>
      <c r="DS111" s="953"/>
      <c r="DT111" s="953"/>
      <c r="DU111" s="953"/>
      <c r="DV111" s="954">
        <v>8.4</v>
      </c>
      <c r="DW111" s="954"/>
      <c r="DX111" s="954"/>
      <c r="DY111" s="954"/>
      <c r="DZ111" s="955"/>
    </row>
    <row r="112" spans="1:131" s="199" customFormat="1" ht="26.25" customHeight="1" x14ac:dyDescent="0.15">
      <c r="A112" s="985" t="s">
        <v>410</v>
      </c>
      <c r="B112" s="986"/>
      <c r="C112" s="983" t="s">
        <v>411</v>
      </c>
      <c r="D112" s="983"/>
      <c r="E112" s="983"/>
      <c r="F112" s="983"/>
      <c r="G112" s="983"/>
      <c r="H112" s="983"/>
      <c r="I112" s="983"/>
      <c r="J112" s="983"/>
      <c r="K112" s="983"/>
      <c r="L112" s="983"/>
      <c r="M112" s="983"/>
      <c r="N112" s="983"/>
      <c r="O112" s="983"/>
      <c r="P112" s="983"/>
      <c r="Q112" s="983"/>
      <c r="R112" s="983"/>
      <c r="S112" s="983"/>
      <c r="T112" s="983"/>
      <c r="U112" s="983"/>
      <c r="V112" s="983"/>
      <c r="W112" s="983"/>
      <c r="X112" s="983"/>
      <c r="Y112" s="983"/>
      <c r="Z112" s="984"/>
      <c r="AA112" s="991" t="s">
        <v>110</v>
      </c>
      <c r="AB112" s="992"/>
      <c r="AC112" s="992"/>
      <c r="AD112" s="992"/>
      <c r="AE112" s="993"/>
      <c r="AF112" s="994" t="s">
        <v>110</v>
      </c>
      <c r="AG112" s="992"/>
      <c r="AH112" s="992"/>
      <c r="AI112" s="992"/>
      <c r="AJ112" s="993"/>
      <c r="AK112" s="994" t="s">
        <v>110</v>
      </c>
      <c r="AL112" s="992"/>
      <c r="AM112" s="992"/>
      <c r="AN112" s="992"/>
      <c r="AO112" s="993"/>
      <c r="AP112" s="995" t="s">
        <v>110</v>
      </c>
      <c r="AQ112" s="996"/>
      <c r="AR112" s="996"/>
      <c r="AS112" s="996"/>
      <c r="AT112" s="997"/>
      <c r="AU112" s="933"/>
      <c r="AV112" s="934"/>
      <c r="AW112" s="934"/>
      <c r="AX112" s="934"/>
      <c r="AY112" s="934"/>
      <c r="AZ112" s="982" t="s">
        <v>412</v>
      </c>
      <c r="BA112" s="983"/>
      <c r="BB112" s="983"/>
      <c r="BC112" s="983"/>
      <c r="BD112" s="983"/>
      <c r="BE112" s="983"/>
      <c r="BF112" s="983"/>
      <c r="BG112" s="983"/>
      <c r="BH112" s="983"/>
      <c r="BI112" s="983"/>
      <c r="BJ112" s="983"/>
      <c r="BK112" s="983"/>
      <c r="BL112" s="983"/>
      <c r="BM112" s="983"/>
      <c r="BN112" s="983"/>
      <c r="BO112" s="983"/>
      <c r="BP112" s="984"/>
      <c r="BQ112" s="952">
        <v>734277</v>
      </c>
      <c r="BR112" s="953"/>
      <c r="BS112" s="953"/>
      <c r="BT112" s="953"/>
      <c r="BU112" s="953"/>
      <c r="BV112" s="953">
        <v>792583</v>
      </c>
      <c r="BW112" s="953"/>
      <c r="BX112" s="953"/>
      <c r="BY112" s="953"/>
      <c r="BZ112" s="953"/>
      <c r="CA112" s="953">
        <v>879174</v>
      </c>
      <c r="CB112" s="953"/>
      <c r="CC112" s="953"/>
      <c r="CD112" s="953"/>
      <c r="CE112" s="953"/>
      <c r="CF112" s="947">
        <v>8.5</v>
      </c>
      <c r="CG112" s="948"/>
      <c r="CH112" s="948"/>
      <c r="CI112" s="948"/>
      <c r="CJ112" s="948"/>
      <c r="CK112" s="978"/>
      <c r="CL112" s="979"/>
      <c r="CM112" s="949" t="s">
        <v>413</v>
      </c>
      <c r="CN112" s="950"/>
      <c r="CO112" s="950"/>
      <c r="CP112" s="950"/>
      <c r="CQ112" s="950"/>
      <c r="CR112" s="950"/>
      <c r="CS112" s="950"/>
      <c r="CT112" s="950"/>
      <c r="CU112" s="950"/>
      <c r="CV112" s="950"/>
      <c r="CW112" s="950"/>
      <c r="CX112" s="950"/>
      <c r="CY112" s="950"/>
      <c r="CZ112" s="950"/>
      <c r="DA112" s="950"/>
      <c r="DB112" s="950"/>
      <c r="DC112" s="950"/>
      <c r="DD112" s="950"/>
      <c r="DE112" s="950"/>
      <c r="DF112" s="951"/>
      <c r="DG112" s="952" t="s">
        <v>110</v>
      </c>
      <c r="DH112" s="953"/>
      <c r="DI112" s="953"/>
      <c r="DJ112" s="953"/>
      <c r="DK112" s="953"/>
      <c r="DL112" s="953" t="s">
        <v>110</v>
      </c>
      <c r="DM112" s="953"/>
      <c r="DN112" s="953"/>
      <c r="DO112" s="953"/>
      <c r="DP112" s="953"/>
      <c r="DQ112" s="953" t="s">
        <v>110</v>
      </c>
      <c r="DR112" s="953"/>
      <c r="DS112" s="953"/>
      <c r="DT112" s="953"/>
      <c r="DU112" s="953"/>
      <c r="DV112" s="954" t="s">
        <v>110</v>
      </c>
      <c r="DW112" s="954"/>
      <c r="DX112" s="954"/>
      <c r="DY112" s="954"/>
      <c r="DZ112" s="955"/>
    </row>
    <row r="113" spans="1:130" s="199" customFormat="1" ht="26.25" customHeight="1" x14ac:dyDescent="0.15">
      <c r="A113" s="987"/>
      <c r="B113" s="988"/>
      <c r="C113" s="983" t="s">
        <v>414</v>
      </c>
      <c r="D113" s="983"/>
      <c r="E113" s="983"/>
      <c r="F113" s="983"/>
      <c r="G113" s="983"/>
      <c r="H113" s="983"/>
      <c r="I113" s="983"/>
      <c r="J113" s="983"/>
      <c r="K113" s="983"/>
      <c r="L113" s="983"/>
      <c r="M113" s="983"/>
      <c r="N113" s="983"/>
      <c r="O113" s="983"/>
      <c r="P113" s="983"/>
      <c r="Q113" s="983"/>
      <c r="R113" s="983"/>
      <c r="S113" s="983"/>
      <c r="T113" s="983"/>
      <c r="U113" s="983"/>
      <c r="V113" s="983"/>
      <c r="W113" s="983"/>
      <c r="X113" s="983"/>
      <c r="Y113" s="983"/>
      <c r="Z113" s="984"/>
      <c r="AA113" s="966">
        <v>79860</v>
      </c>
      <c r="AB113" s="967"/>
      <c r="AC113" s="967"/>
      <c r="AD113" s="967"/>
      <c r="AE113" s="968"/>
      <c r="AF113" s="969">
        <v>66046</v>
      </c>
      <c r="AG113" s="967"/>
      <c r="AH113" s="967"/>
      <c r="AI113" s="967"/>
      <c r="AJ113" s="968"/>
      <c r="AK113" s="969">
        <v>76616</v>
      </c>
      <c r="AL113" s="967"/>
      <c r="AM113" s="967"/>
      <c r="AN113" s="967"/>
      <c r="AO113" s="968"/>
      <c r="AP113" s="970">
        <v>0.7</v>
      </c>
      <c r="AQ113" s="971"/>
      <c r="AR113" s="971"/>
      <c r="AS113" s="971"/>
      <c r="AT113" s="972"/>
      <c r="AU113" s="933"/>
      <c r="AV113" s="934"/>
      <c r="AW113" s="934"/>
      <c r="AX113" s="934"/>
      <c r="AY113" s="934"/>
      <c r="AZ113" s="982" t="s">
        <v>415</v>
      </c>
      <c r="BA113" s="983"/>
      <c r="BB113" s="983"/>
      <c r="BC113" s="983"/>
      <c r="BD113" s="983"/>
      <c r="BE113" s="983"/>
      <c r="BF113" s="983"/>
      <c r="BG113" s="983"/>
      <c r="BH113" s="983"/>
      <c r="BI113" s="983"/>
      <c r="BJ113" s="983"/>
      <c r="BK113" s="983"/>
      <c r="BL113" s="983"/>
      <c r="BM113" s="983"/>
      <c r="BN113" s="983"/>
      <c r="BO113" s="983"/>
      <c r="BP113" s="984"/>
      <c r="BQ113" s="952">
        <v>521575</v>
      </c>
      <c r="BR113" s="953"/>
      <c r="BS113" s="953"/>
      <c r="BT113" s="953"/>
      <c r="BU113" s="953"/>
      <c r="BV113" s="953">
        <v>457328</v>
      </c>
      <c r="BW113" s="953"/>
      <c r="BX113" s="953"/>
      <c r="BY113" s="953"/>
      <c r="BZ113" s="953"/>
      <c r="CA113" s="953">
        <v>876000</v>
      </c>
      <c r="CB113" s="953"/>
      <c r="CC113" s="953"/>
      <c r="CD113" s="953"/>
      <c r="CE113" s="953"/>
      <c r="CF113" s="947">
        <v>8.5</v>
      </c>
      <c r="CG113" s="948"/>
      <c r="CH113" s="948"/>
      <c r="CI113" s="948"/>
      <c r="CJ113" s="948"/>
      <c r="CK113" s="978"/>
      <c r="CL113" s="979"/>
      <c r="CM113" s="949" t="s">
        <v>416</v>
      </c>
      <c r="CN113" s="950"/>
      <c r="CO113" s="950"/>
      <c r="CP113" s="950"/>
      <c r="CQ113" s="950"/>
      <c r="CR113" s="950"/>
      <c r="CS113" s="950"/>
      <c r="CT113" s="950"/>
      <c r="CU113" s="950"/>
      <c r="CV113" s="950"/>
      <c r="CW113" s="950"/>
      <c r="CX113" s="950"/>
      <c r="CY113" s="950"/>
      <c r="CZ113" s="950"/>
      <c r="DA113" s="950"/>
      <c r="DB113" s="950"/>
      <c r="DC113" s="950"/>
      <c r="DD113" s="950"/>
      <c r="DE113" s="950"/>
      <c r="DF113" s="951"/>
      <c r="DG113" s="991">
        <v>10075</v>
      </c>
      <c r="DH113" s="992"/>
      <c r="DI113" s="992"/>
      <c r="DJ113" s="992"/>
      <c r="DK113" s="993"/>
      <c r="DL113" s="994">
        <v>9160</v>
      </c>
      <c r="DM113" s="992"/>
      <c r="DN113" s="992"/>
      <c r="DO113" s="992"/>
      <c r="DP113" s="993"/>
      <c r="DQ113" s="994">
        <v>8243</v>
      </c>
      <c r="DR113" s="992"/>
      <c r="DS113" s="992"/>
      <c r="DT113" s="992"/>
      <c r="DU113" s="993"/>
      <c r="DV113" s="995">
        <v>0.1</v>
      </c>
      <c r="DW113" s="996"/>
      <c r="DX113" s="996"/>
      <c r="DY113" s="996"/>
      <c r="DZ113" s="997"/>
    </row>
    <row r="114" spans="1:130" s="199" customFormat="1" ht="26.25" customHeight="1" x14ac:dyDescent="0.15">
      <c r="A114" s="987"/>
      <c r="B114" s="988"/>
      <c r="C114" s="983" t="s">
        <v>417</v>
      </c>
      <c r="D114" s="983"/>
      <c r="E114" s="983"/>
      <c r="F114" s="983"/>
      <c r="G114" s="983"/>
      <c r="H114" s="983"/>
      <c r="I114" s="983"/>
      <c r="J114" s="983"/>
      <c r="K114" s="983"/>
      <c r="L114" s="983"/>
      <c r="M114" s="983"/>
      <c r="N114" s="983"/>
      <c r="O114" s="983"/>
      <c r="P114" s="983"/>
      <c r="Q114" s="983"/>
      <c r="R114" s="983"/>
      <c r="S114" s="983"/>
      <c r="T114" s="983"/>
      <c r="U114" s="983"/>
      <c r="V114" s="983"/>
      <c r="W114" s="983"/>
      <c r="X114" s="983"/>
      <c r="Y114" s="983"/>
      <c r="Z114" s="984"/>
      <c r="AA114" s="991">
        <v>172806</v>
      </c>
      <c r="AB114" s="992"/>
      <c r="AC114" s="992"/>
      <c r="AD114" s="992"/>
      <c r="AE114" s="993"/>
      <c r="AF114" s="994">
        <v>153870</v>
      </c>
      <c r="AG114" s="992"/>
      <c r="AH114" s="992"/>
      <c r="AI114" s="992"/>
      <c r="AJ114" s="993"/>
      <c r="AK114" s="994">
        <v>131580</v>
      </c>
      <c r="AL114" s="992"/>
      <c r="AM114" s="992"/>
      <c r="AN114" s="992"/>
      <c r="AO114" s="993"/>
      <c r="AP114" s="995">
        <v>1.3</v>
      </c>
      <c r="AQ114" s="996"/>
      <c r="AR114" s="996"/>
      <c r="AS114" s="996"/>
      <c r="AT114" s="997"/>
      <c r="AU114" s="933"/>
      <c r="AV114" s="934"/>
      <c r="AW114" s="934"/>
      <c r="AX114" s="934"/>
      <c r="AY114" s="934"/>
      <c r="AZ114" s="982" t="s">
        <v>418</v>
      </c>
      <c r="BA114" s="983"/>
      <c r="BB114" s="983"/>
      <c r="BC114" s="983"/>
      <c r="BD114" s="983"/>
      <c r="BE114" s="983"/>
      <c r="BF114" s="983"/>
      <c r="BG114" s="983"/>
      <c r="BH114" s="983"/>
      <c r="BI114" s="983"/>
      <c r="BJ114" s="983"/>
      <c r="BK114" s="983"/>
      <c r="BL114" s="983"/>
      <c r="BM114" s="983"/>
      <c r="BN114" s="983"/>
      <c r="BO114" s="983"/>
      <c r="BP114" s="984"/>
      <c r="BQ114" s="952">
        <v>1087886</v>
      </c>
      <c r="BR114" s="953"/>
      <c r="BS114" s="953"/>
      <c r="BT114" s="953"/>
      <c r="BU114" s="953"/>
      <c r="BV114" s="953">
        <v>554875</v>
      </c>
      <c r="BW114" s="953"/>
      <c r="BX114" s="953"/>
      <c r="BY114" s="953"/>
      <c r="BZ114" s="953"/>
      <c r="CA114" s="953">
        <v>874185</v>
      </c>
      <c r="CB114" s="953"/>
      <c r="CC114" s="953"/>
      <c r="CD114" s="953"/>
      <c r="CE114" s="953"/>
      <c r="CF114" s="947">
        <v>8.5</v>
      </c>
      <c r="CG114" s="948"/>
      <c r="CH114" s="948"/>
      <c r="CI114" s="948"/>
      <c r="CJ114" s="948"/>
      <c r="CK114" s="978"/>
      <c r="CL114" s="979"/>
      <c r="CM114" s="949" t="s">
        <v>419</v>
      </c>
      <c r="CN114" s="950"/>
      <c r="CO114" s="950"/>
      <c r="CP114" s="950"/>
      <c r="CQ114" s="950"/>
      <c r="CR114" s="950"/>
      <c r="CS114" s="950"/>
      <c r="CT114" s="950"/>
      <c r="CU114" s="950"/>
      <c r="CV114" s="950"/>
      <c r="CW114" s="950"/>
      <c r="CX114" s="950"/>
      <c r="CY114" s="950"/>
      <c r="CZ114" s="950"/>
      <c r="DA114" s="950"/>
      <c r="DB114" s="950"/>
      <c r="DC114" s="950"/>
      <c r="DD114" s="950"/>
      <c r="DE114" s="950"/>
      <c r="DF114" s="951"/>
      <c r="DG114" s="991" t="s">
        <v>110</v>
      </c>
      <c r="DH114" s="992"/>
      <c r="DI114" s="992"/>
      <c r="DJ114" s="992"/>
      <c r="DK114" s="993"/>
      <c r="DL114" s="994" t="s">
        <v>110</v>
      </c>
      <c r="DM114" s="992"/>
      <c r="DN114" s="992"/>
      <c r="DO114" s="992"/>
      <c r="DP114" s="993"/>
      <c r="DQ114" s="994" t="s">
        <v>110</v>
      </c>
      <c r="DR114" s="992"/>
      <c r="DS114" s="992"/>
      <c r="DT114" s="992"/>
      <c r="DU114" s="993"/>
      <c r="DV114" s="995" t="s">
        <v>110</v>
      </c>
      <c r="DW114" s="996"/>
      <c r="DX114" s="996"/>
      <c r="DY114" s="996"/>
      <c r="DZ114" s="997"/>
    </row>
    <row r="115" spans="1:130" s="199" customFormat="1" ht="26.25" customHeight="1" x14ac:dyDescent="0.15">
      <c r="A115" s="987"/>
      <c r="B115" s="988"/>
      <c r="C115" s="983" t="s">
        <v>420</v>
      </c>
      <c r="D115" s="983"/>
      <c r="E115" s="983"/>
      <c r="F115" s="983"/>
      <c r="G115" s="983"/>
      <c r="H115" s="983"/>
      <c r="I115" s="983"/>
      <c r="J115" s="983"/>
      <c r="K115" s="983"/>
      <c r="L115" s="983"/>
      <c r="M115" s="983"/>
      <c r="N115" s="983"/>
      <c r="O115" s="983"/>
      <c r="P115" s="983"/>
      <c r="Q115" s="983"/>
      <c r="R115" s="983"/>
      <c r="S115" s="983"/>
      <c r="T115" s="983"/>
      <c r="U115" s="983"/>
      <c r="V115" s="983"/>
      <c r="W115" s="983"/>
      <c r="X115" s="983"/>
      <c r="Y115" s="983"/>
      <c r="Z115" s="984"/>
      <c r="AA115" s="966">
        <v>154042</v>
      </c>
      <c r="AB115" s="967"/>
      <c r="AC115" s="967"/>
      <c r="AD115" s="967"/>
      <c r="AE115" s="968"/>
      <c r="AF115" s="969">
        <v>153943</v>
      </c>
      <c r="AG115" s="967"/>
      <c r="AH115" s="967"/>
      <c r="AI115" s="967"/>
      <c r="AJ115" s="968"/>
      <c r="AK115" s="969">
        <v>151021</v>
      </c>
      <c r="AL115" s="967"/>
      <c r="AM115" s="967"/>
      <c r="AN115" s="967"/>
      <c r="AO115" s="968"/>
      <c r="AP115" s="970">
        <v>1.5</v>
      </c>
      <c r="AQ115" s="971"/>
      <c r="AR115" s="971"/>
      <c r="AS115" s="971"/>
      <c r="AT115" s="972"/>
      <c r="AU115" s="933"/>
      <c r="AV115" s="934"/>
      <c r="AW115" s="934"/>
      <c r="AX115" s="934"/>
      <c r="AY115" s="934"/>
      <c r="AZ115" s="982" t="s">
        <v>421</v>
      </c>
      <c r="BA115" s="983"/>
      <c r="BB115" s="983"/>
      <c r="BC115" s="983"/>
      <c r="BD115" s="983"/>
      <c r="BE115" s="983"/>
      <c r="BF115" s="983"/>
      <c r="BG115" s="983"/>
      <c r="BH115" s="983"/>
      <c r="BI115" s="983"/>
      <c r="BJ115" s="983"/>
      <c r="BK115" s="983"/>
      <c r="BL115" s="983"/>
      <c r="BM115" s="983"/>
      <c r="BN115" s="983"/>
      <c r="BO115" s="983"/>
      <c r="BP115" s="984"/>
      <c r="BQ115" s="952">
        <v>954</v>
      </c>
      <c r="BR115" s="953"/>
      <c r="BS115" s="953"/>
      <c r="BT115" s="953"/>
      <c r="BU115" s="953"/>
      <c r="BV115" s="953" t="s">
        <v>110</v>
      </c>
      <c r="BW115" s="953"/>
      <c r="BX115" s="953"/>
      <c r="BY115" s="953"/>
      <c r="BZ115" s="953"/>
      <c r="CA115" s="953">
        <v>28821</v>
      </c>
      <c r="CB115" s="953"/>
      <c r="CC115" s="953"/>
      <c r="CD115" s="953"/>
      <c r="CE115" s="953"/>
      <c r="CF115" s="947">
        <v>0.3</v>
      </c>
      <c r="CG115" s="948"/>
      <c r="CH115" s="948"/>
      <c r="CI115" s="948"/>
      <c r="CJ115" s="948"/>
      <c r="CK115" s="978"/>
      <c r="CL115" s="979"/>
      <c r="CM115" s="982" t="s">
        <v>422</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4"/>
      <c r="DG115" s="991" t="s">
        <v>110</v>
      </c>
      <c r="DH115" s="992"/>
      <c r="DI115" s="992"/>
      <c r="DJ115" s="992"/>
      <c r="DK115" s="993"/>
      <c r="DL115" s="994" t="s">
        <v>110</v>
      </c>
      <c r="DM115" s="992"/>
      <c r="DN115" s="992"/>
      <c r="DO115" s="992"/>
      <c r="DP115" s="993"/>
      <c r="DQ115" s="994">
        <v>28821</v>
      </c>
      <c r="DR115" s="992"/>
      <c r="DS115" s="992"/>
      <c r="DT115" s="992"/>
      <c r="DU115" s="993"/>
      <c r="DV115" s="995">
        <v>0.3</v>
      </c>
      <c r="DW115" s="996"/>
      <c r="DX115" s="996"/>
      <c r="DY115" s="996"/>
      <c r="DZ115" s="997"/>
    </row>
    <row r="116" spans="1:130" s="199" customFormat="1" ht="26.25" customHeight="1" x14ac:dyDescent="0.15">
      <c r="A116" s="989"/>
      <c r="B116" s="990"/>
      <c r="C116" s="998" t="s">
        <v>423</v>
      </c>
      <c r="D116" s="998"/>
      <c r="E116" s="998"/>
      <c r="F116" s="998"/>
      <c r="G116" s="998"/>
      <c r="H116" s="998"/>
      <c r="I116" s="998"/>
      <c r="J116" s="998"/>
      <c r="K116" s="998"/>
      <c r="L116" s="998"/>
      <c r="M116" s="998"/>
      <c r="N116" s="998"/>
      <c r="O116" s="998"/>
      <c r="P116" s="998"/>
      <c r="Q116" s="998"/>
      <c r="R116" s="998"/>
      <c r="S116" s="998"/>
      <c r="T116" s="998"/>
      <c r="U116" s="998"/>
      <c r="V116" s="998"/>
      <c r="W116" s="998"/>
      <c r="X116" s="998"/>
      <c r="Y116" s="998"/>
      <c r="Z116" s="999"/>
      <c r="AA116" s="991" t="s">
        <v>110</v>
      </c>
      <c r="AB116" s="992"/>
      <c r="AC116" s="992"/>
      <c r="AD116" s="992"/>
      <c r="AE116" s="993"/>
      <c r="AF116" s="994" t="s">
        <v>110</v>
      </c>
      <c r="AG116" s="992"/>
      <c r="AH116" s="992"/>
      <c r="AI116" s="992"/>
      <c r="AJ116" s="993"/>
      <c r="AK116" s="994" t="s">
        <v>110</v>
      </c>
      <c r="AL116" s="992"/>
      <c r="AM116" s="992"/>
      <c r="AN116" s="992"/>
      <c r="AO116" s="993"/>
      <c r="AP116" s="995" t="s">
        <v>110</v>
      </c>
      <c r="AQ116" s="996"/>
      <c r="AR116" s="996"/>
      <c r="AS116" s="996"/>
      <c r="AT116" s="997"/>
      <c r="AU116" s="933"/>
      <c r="AV116" s="934"/>
      <c r="AW116" s="934"/>
      <c r="AX116" s="934"/>
      <c r="AY116" s="934"/>
      <c r="AZ116" s="1000" t="s">
        <v>424</v>
      </c>
      <c r="BA116" s="1001"/>
      <c r="BB116" s="1001"/>
      <c r="BC116" s="1001"/>
      <c r="BD116" s="1001"/>
      <c r="BE116" s="1001"/>
      <c r="BF116" s="1001"/>
      <c r="BG116" s="1001"/>
      <c r="BH116" s="1001"/>
      <c r="BI116" s="1001"/>
      <c r="BJ116" s="1001"/>
      <c r="BK116" s="1001"/>
      <c r="BL116" s="1001"/>
      <c r="BM116" s="1001"/>
      <c r="BN116" s="1001"/>
      <c r="BO116" s="1001"/>
      <c r="BP116" s="1002"/>
      <c r="BQ116" s="952" t="s">
        <v>110</v>
      </c>
      <c r="BR116" s="953"/>
      <c r="BS116" s="953"/>
      <c r="BT116" s="953"/>
      <c r="BU116" s="953"/>
      <c r="BV116" s="953" t="s">
        <v>110</v>
      </c>
      <c r="BW116" s="953"/>
      <c r="BX116" s="953"/>
      <c r="BY116" s="953"/>
      <c r="BZ116" s="953"/>
      <c r="CA116" s="953" t="s">
        <v>110</v>
      </c>
      <c r="CB116" s="953"/>
      <c r="CC116" s="953"/>
      <c r="CD116" s="953"/>
      <c r="CE116" s="953"/>
      <c r="CF116" s="947" t="s">
        <v>110</v>
      </c>
      <c r="CG116" s="948"/>
      <c r="CH116" s="948"/>
      <c r="CI116" s="948"/>
      <c r="CJ116" s="948"/>
      <c r="CK116" s="978"/>
      <c r="CL116" s="979"/>
      <c r="CM116" s="949" t="s">
        <v>425</v>
      </c>
      <c r="CN116" s="950"/>
      <c r="CO116" s="950"/>
      <c r="CP116" s="950"/>
      <c r="CQ116" s="950"/>
      <c r="CR116" s="950"/>
      <c r="CS116" s="950"/>
      <c r="CT116" s="950"/>
      <c r="CU116" s="950"/>
      <c r="CV116" s="950"/>
      <c r="CW116" s="950"/>
      <c r="CX116" s="950"/>
      <c r="CY116" s="950"/>
      <c r="CZ116" s="950"/>
      <c r="DA116" s="950"/>
      <c r="DB116" s="950"/>
      <c r="DC116" s="950"/>
      <c r="DD116" s="950"/>
      <c r="DE116" s="950"/>
      <c r="DF116" s="951"/>
      <c r="DG116" s="991" t="s">
        <v>110</v>
      </c>
      <c r="DH116" s="992"/>
      <c r="DI116" s="992"/>
      <c r="DJ116" s="992"/>
      <c r="DK116" s="993"/>
      <c r="DL116" s="994" t="s">
        <v>110</v>
      </c>
      <c r="DM116" s="992"/>
      <c r="DN116" s="992"/>
      <c r="DO116" s="992"/>
      <c r="DP116" s="993"/>
      <c r="DQ116" s="994" t="s">
        <v>110</v>
      </c>
      <c r="DR116" s="992"/>
      <c r="DS116" s="992"/>
      <c r="DT116" s="992"/>
      <c r="DU116" s="993"/>
      <c r="DV116" s="995" t="s">
        <v>110</v>
      </c>
      <c r="DW116" s="996"/>
      <c r="DX116" s="996"/>
      <c r="DY116" s="996"/>
      <c r="DZ116" s="997"/>
    </row>
    <row r="117" spans="1:130" s="199" customFormat="1" ht="26.25" customHeight="1" x14ac:dyDescent="0.15">
      <c r="A117" s="937" t="s">
        <v>169</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1008" t="s">
        <v>426</v>
      </c>
      <c r="Z117" s="919"/>
      <c r="AA117" s="1009">
        <v>1808872</v>
      </c>
      <c r="AB117" s="1010"/>
      <c r="AC117" s="1010"/>
      <c r="AD117" s="1010"/>
      <c r="AE117" s="1011"/>
      <c r="AF117" s="1012">
        <v>1713806</v>
      </c>
      <c r="AG117" s="1010"/>
      <c r="AH117" s="1010"/>
      <c r="AI117" s="1010"/>
      <c r="AJ117" s="1011"/>
      <c r="AK117" s="1012">
        <v>1773224</v>
      </c>
      <c r="AL117" s="1010"/>
      <c r="AM117" s="1010"/>
      <c r="AN117" s="1010"/>
      <c r="AO117" s="1011"/>
      <c r="AP117" s="1013"/>
      <c r="AQ117" s="1014"/>
      <c r="AR117" s="1014"/>
      <c r="AS117" s="1014"/>
      <c r="AT117" s="1015"/>
      <c r="AU117" s="933"/>
      <c r="AV117" s="934"/>
      <c r="AW117" s="934"/>
      <c r="AX117" s="934"/>
      <c r="AY117" s="934"/>
      <c r="AZ117" s="1000" t="s">
        <v>427</v>
      </c>
      <c r="BA117" s="1001"/>
      <c r="BB117" s="1001"/>
      <c r="BC117" s="1001"/>
      <c r="BD117" s="1001"/>
      <c r="BE117" s="1001"/>
      <c r="BF117" s="1001"/>
      <c r="BG117" s="1001"/>
      <c r="BH117" s="1001"/>
      <c r="BI117" s="1001"/>
      <c r="BJ117" s="1001"/>
      <c r="BK117" s="1001"/>
      <c r="BL117" s="1001"/>
      <c r="BM117" s="1001"/>
      <c r="BN117" s="1001"/>
      <c r="BO117" s="1001"/>
      <c r="BP117" s="1002"/>
      <c r="BQ117" s="952" t="s">
        <v>110</v>
      </c>
      <c r="BR117" s="953"/>
      <c r="BS117" s="953"/>
      <c r="BT117" s="953"/>
      <c r="BU117" s="953"/>
      <c r="BV117" s="953" t="s">
        <v>110</v>
      </c>
      <c r="BW117" s="953"/>
      <c r="BX117" s="953"/>
      <c r="BY117" s="953"/>
      <c r="BZ117" s="953"/>
      <c r="CA117" s="953" t="s">
        <v>110</v>
      </c>
      <c r="CB117" s="953"/>
      <c r="CC117" s="953"/>
      <c r="CD117" s="953"/>
      <c r="CE117" s="953"/>
      <c r="CF117" s="947" t="s">
        <v>110</v>
      </c>
      <c r="CG117" s="948"/>
      <c r="CH117" s="948"/>
      <c r="CI117" s="948"/>
      <c r="CJ117" s="948"/>
      <c r="CK117" s="978"/>
      <c r="CL117" s="979"/>
      <c r="CM117" s="949" t="s">
        <v>428</v>
      </c>
      <c r="CN117" s="950"/>
      <c r="CO117" s="950"/>
      <c r="CP117" s="950"/>
      <c r="CQ117" s="950"/>
      <c r="CR117" s="950"/>
      <c r="CS117" s="950"/>
      <c r="CT117" s="950"/>
      <c r="CU117" s="950"/>
      <c r="CV117" s="950"/>
      <c r="CW117" s="950"/>
      <c r="CX117" s="950"/>
      <c r="CY117" s="950"/>
      <c r="CZ117" s="950"/>
      <c r="DA117" s="950"/>
      <c r="DB117" s="950"/>
      <c r="DC117" s="950"/>
      <c r="DD117" s="950"/>
      <c r="DE117" s="950"/>
      <c r="DF117" s="951"/>
      <c r="DG117" s="991" t="s">
        <v>110</v>
      </c>
      <c r="DH117" s="992"/>
      <c r="DI117" s="992"/>
      <c r="DJ117" s="992"/>
      <c r="DK117" s="993"/>
      <c r="DL117" s="994" t="s">
        <v>110</v>
      </c>
      <c r="DM117" s="992"/>
      <c r="DN117" s="992"/>
      <c r="DO117" s="992"/>
      <c r="DP117" s="993"/>
      <c r="DQ117" s="994" t="s">
        <v>110</v>
      </c>
      <c r="DR117" s="992"/>
      <c r="DS117" s="992"/>
      <c r="DT117" s="992"/>
      <c r="DU117" s="993"/>
      <c r="DV117" s="995" t="s">
        <v>110</v>
      </c>
      <c r="DW117" s="996"/>
      <c r="DX117" s="996"/>
      <c r="DY117" s="996"/>
      <c r="DZ117" s="997"/>
    </row>
    <row r="118" spans="1:130" s="199" customFormat="1" ht="26.25" customHeight="1" x14ac:dyDescent="0.15">
      <c r="A118" s="937" t="s">
        <v>402</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17" t="s">
        <v>400</v>
      </c>
      <c r="AB118" s="918"/>
      <c r="AC118" s="918"/>
      <c r="AD118" s="918"/>
      <c r="AE118" s="919"/>
      <c r="AF118" s="917" t="s">
        <v>286</v>
      </c>
      <c r="AG118" s="918"/>
      <c r="AH118" s="918"/>
      <c r="AI118" s="918"/>
      <c r="AJ118" s="919"/>
      <c r="AK118" s="917" t="s">
        <v>285</v>
      </c>
      <c r="AL118" s="918"/>
      <c r="AM118" s="918"/>
      <c r="AN118" s="918"/>
      <c r="AO118" s="919"/>
      <c r="AP118" s="1004" t="s">
        <v>401</v>
      </c>
      <c r="AQ118" s="1005"/>
      <c r="AR118" s="1005"/>
      <c r="AS118" s="1005"/>
      <c r="AT118" s="1006"/>
      <c r="AU118" s="933"/>
      <c r="AV118" s="934"/>
      <c r="AW118" s="934"/>
      <c r="AX118" s="934"/>
      <c r="AY118" s="934"/>
      <c r="AZ118" s="1007" t="s">
        <v>429</v>
      </c>
      <c r="BA118" s="998"/>
      <c r="BB118" s="998"/>
      <c r="BC118" s="998"/>
      <c r="BD118" s="998"/>
      <c r="BE118" s="998"/>
      <c r="BF118" s="998"/>
      <c r="BG118" s="998"/>
      <c r="BH118" s="998"/>
      <c r="BI118" s="998"/>
      <c r="BJ118" s="998"/>
      <c r="BK118" s="998"/>
      <c r="BL118" s="998"/>
      <c r="BM118" s="998"/>
      <c r="BN118" s="998"/>
      <c r="BO118" s="998"/>
      <c r="BP118" s="999"/>
      <c r="BQ118" s="1030" t="s">
        <v>110</v>
      </c>
      <c r="BR118" s="1031"/>
      <c r="BS118" s="1031"/>
      <c r="BT118" s="1031"/>
      <c r="BU118" s="1031"/>
      <c r="BV118" s="1031" t="s">
        <v>110</v>
      </c>
      <c r="BW118" s="1031"/>
      <c r="BX118" s="1031"/>
      <c r="BY118" s="1031"/>
      <c r="BZ118" s="1031"/>
      <c r="CA118" s="1031" t="s">
        <v>110</v>
      </c>
      <c r="CB118" s="1031"/>
      <c r="CC118" s="1031"/>
      <c r="CD118" s="1031"/>
      <c r="CE118" s="1031"/>
      <c r="CF118" s="947" t="s">
        <v>110</v>
      </c>
      <c r="CG118" s="948"/>
      <c r="CH118" s="948"/>
      <c r="CI118" s="948"/>
      <c r="CJ118" s="948"/>
      <c r="CK118" s="978"/>
      <c r="CL118" s="979"/>
      <c r="CM118" s="949" t="s">
        <v>430</v>
      </c>
      <c r="CN118" s="950"/>
      <c r="CO118" s="950"/>
      <c r="CP118" s="950"/>
      <c r="CQ118" s="950"/>
      <c r="CR118" s="950"/>
      <c r="CS118" s="950"/>
      <c r="CT118" s="950"/>
      <c r="CU118" s="950"/>
      <c r="CV118" s="950"/>
      <c r="CW118" s="950"/>
      <c r="CX118" s="950"/>
      <c r="CY118" s="950"/>
      <c r="CZ118" s="950"/>
      <c r="DA118" s="950"/>
      <c r="DB118" s="950"/>
      <c r="DC118" s="950"/>
      <c r="DD118" s="950"/>
      <c r="DE118" s="950"/>
      <c r="DF118" s="951"/>
      <c r="DG118" s="991" t="s">
        <v>110</v>
      </c>
      <c r="DH118" s="992"/>
      <c r="DI118" s="992"/>
      <c r="DJ118" s="992"/>
      <c r="DK118" s="993"/>
      <c r="DL118" s="994" t="s">
        <v>110</v>
      </c>
      <c r="DM118" s="992"/>
      <c r="DN118" s="992"/>
      <c r="DO118" s="992"/>
      <c r="DP118" s="993"/>
      <c r="DQ118" s="994" t="s">
        <v>110</v>
      </c>
      <c r="DR118" s="992"/>
      <c r="DS118" s="992"/>
      <c r="DT118" s="992"/>
      <c r="DU118" s="993"/>
      <c r="DV118" s="995" t="s">
        <v>110</v>
      </c>
      <c r="DW118" s="996"/>
      <c r="DX118" s="996"/>
      <c r="DY118" s="996"/>
      <c r="DZ118" s="997"/>
    </row>
    <row r="119" spans="1:130" s="199" customFormat="1" ht="26.25" customHeight="1" x14ac:dyDescent="0.15">
      <c r="A119" s="1091" t="s">
        <v>405</v>
      </c>
      <c r="B119" s="977"/>
      <c r="C119" s="956" t="s">
        <v>406</v>
      </c>
      <c r="D119" s="957"/>
      <c r="E119" s="957"/>
      <c r="F119" s="957"/>
      <c r="G119" s="957"/>
      <c r="H119" s="957"/>
      <c r="I119" s="957"/>
      <c r="J119" s="957"/>
      <c r="K119" s="957"/>
      <c r="L119" s="957"/>
      <c r="M119" s="957"/>
      <c r="N119" s="957"/>
      <c r="O119" s="957"/>
      <c r="P119" s="957"/>
      <c r="Q119" s="957"/>
      <c r="R119" s="957"/>
      <c r="S119" s="957"/>
      <c r="T119" s="957"/>
      <c r="U119" s="957"/>
      <c r="V119" s="957"/>
      <c r="W119" s="957"/>
      <c r="X119" s="957"/>
      <c r="Y119" s="957"/>
      <c r="Z119" s="958"/>
      <c r="AA119" s="924" t="s">
        <v>110</v>
      </c>
      <c r="AB119" s="925"/>
      <c r="AC119" s="925"/>
      <c r="AD119" s="925"/>
      <c r="AE119" s="926"/>
      <c r="AF119" s="927" t="s">
        <v>110</v>
      </c>
      <c r="AG119" s="925"/>
      <c r="AH119" s="925"/>
      <c r="AI119" s="925"/>
      <c r="AJ119" s="926"/>
      <c r="AK119" s="927" t="s">
        <v>110</v>
      </c>
      <c r="AL119" s="925"/>
      <c r="AM119" s="925"/>
      <c r="AN119" s="925"/>
      <c r="AO119" s="926"/>
      <c r="AP119" s="928" t="s">
        <v>110</v>
      </c>
      <c r="AQ119" s="929"/>
      <c r="AR119" s="929"/>
      <c r="AS119" s="929"/>
      <c r="AT119" s="930"/>
      <c r="AU119" s="935"/>
      <c r="AV119" s="936"/>
      <c r="AW119" s="936"/>
      <c r="AX119" s="936"/>
      <c r="AY119" s="936"/>
      <c r="AZ119" s="230" t="s">
        <v>169</v>
      </c>
      <c r="BA119" s="230"/>
      <c r="BB119" s="230"/>
      <c r="BC119" s="230"/>
      <c r="BD119" s="230"/>
      <c r="BE119" s="230"/>
      <c r="BF119" s="230"/>
      <c r="BG119" s="230"/>
      <c r="BH119" s="230"/>
      <c r="BI119" s="230"/>
      <c r="BJ119" s="230"/>
      <c r="BK119" s="230"/>
      <c r="BL119" s="230"/>
      <c r="BM119" s="230"/>
      <c r="BN119" s="230"/>
      <c r="BO119" s="1008" t="s">
        <v>431</v>
      </c>
      <c r="BP119" s="1039"/>
      <c r="BQ119" s="1030">
        <v>17788060</v>
      </c>
      <c r="BR119" s="1031"/>
      <c r="BS119" s="1031"/>
      <c r="BT119" s="1031"/>
      <c r="BU119" s="1031"/>
      <c r="BV119" s="1031">
        <v>19418702</v>
      </c>
      <c r="BW119" s="1031"/>
      <c r="BX119" s="1031"/>
      <c r="BY119" s="1031"/>
      <c r="BZ119" s="1031"/>
      <c r="CA119" s="1031">
        <v>24890510</v>
      </c>
      <c r="CB119" s="1031"/>
      <c r="CC119" s="1031"/>
      <c r="CD119" s="1031"/>
      <c r="CE119" s="1031"/>
      <c r="CF119" s="1032"/>
      <c r="CG119" s="1033"/>
      <c r="CH119" s="1033"/>
      <c r="CI119" s="1033"/>
      <c r="CJ119" s="1034"/>
      <c r="CK119" s="980"/>
      <c r="CL119" s="981"/>
      <c r="CM119" s="1035" t="s">
        <v>432</v>
      </c>
      <c r="CN119" s="1036"/>
      <c r="CO119" s="1036"/>
      <c r="CP119" s="1036"/>
      <c r="CQ119" s="1036"/>
      <c r="CR119" s="1036"/>
      <c r="CS119" s="1036"/>
      <c r="CT119" s="1036"/>
      <c r="CU119" s="1036"/>
      <c r="CV119" s="1036"/>
      <c r="CW119" s="1036"/>
      <c r="CX119" s="1036"/>
      <c r="CY119" s="1036"/>
      <c r="CZ119" s="1036"/>
      <c r="DA119" s="1036"/>
      <c r="DB119" s="1036"/>
      <c r="DC119" s="1036"/>
      <c r="DD119" s="1036"/>
      <c r="DE119" s="1036"/>
      <c r="DF119" s="1037"/>
      <c r="DG119" s="1038" t="s">
        <v>110</v>
      </c>
      <c r="DH119" s="1017"/>
      <c r="DI119" s="1017"/>
      <c r="DJ119" s="1017"/>
      <c r="DK119" s="1018"/>
      <c r="DL119" s="1016" t="s">
        <v>110</v>
      </c>
      <c r="DM119" s="1017"/>
      <c r="DN119" s="1017"/>
      <c r="DO119" s="1017"/>
      <c r="DP119" s="1018"/>
      <c r="DQ119" s="1016" t="s">
        <v>110</v>
      </c>
      <c r="DR119" s="1017"/>
      <c r="DS119" s="1017"/>
      <c r="DT119" s="1017"/>
      <c r="DU119" s="1018"/>
      <c r="DV119" s="1019" t="s">
        <v>110</v>
      </c>
      <c r="DW119" s="1020"/>
      <c r="DX119" s="1020"/>
      <c r="DY119" s="1020"/>
      <c r="DZ119" s="1021"/>
    </row>
    <row r="120" spans="1:130" s="199" customFormat="1" ht="26.25" customHeight="1" x14ac:dyDescent="0.15">
      <c r="A120" s="1092"/>
      <c r="B120" s="979"/>
      <c r="C120" s="949" t="s">
        <v>409</v>
      </c>
      <c r="D120" s="950"/>
      <c r="E120" s="950"/>
      <c r="F120" s="950"/>
      <c r="G120" s="950"/>
      <c r="H120" s="950"/>
      <c r="I120" s="950"/>
      <c r="J120" s="950"/>
      <c r="K120" s="950"/>
      <c r="L120" s="950"/>
      <c r="M120" s="950"/>
      <c r="N120" s="950"/>
      <c r="O120" s="950"/>
      <c r="P120" s="950"/>
      <c r="Q120" s="950"/>
      <c r="R120" s="950"/>
      <c r="S120" s="950"/>
      <c r="T120" s="950"/>
      <c r="U120" s="950"/>
      <c r="V120" s="950"/>
      <c r="W120" s="950"/>
      <c r="X120" s="950"/>
      <c r="Y120" s="950"/>
      <c r="Z120" s="951"/>
      <c r="AA120" s="991">
        <v>154042</v>
      </c>
      <c r="AB120" s="992"/>
      <c r="AC120" s="992"/>
      <c r="AD120" s="992"/>
      <c r="AE120" s="993"/>
      <c r="AF120" s="994">
        <v>153943</v>
      </c>
      <c r="AG120" s="992"/>
      <c r="AH120" s="992"/>
      <c r="AI120" s="992"/>
      <c r="AJ120" s="993"/>
      <c r="AK120" s="994">
        <v>151021</v>
      </c>
      <c r="AL120" s="992"/>
      <c r="AM120" s="992"/>
      <c r="AN120" s="992"/>
      <c r="AO120" s="993"/>
      <c r="AP120" s="995">
        <v>1.5</v>
      </c>
      <c r="AQ120" s="996"/>
      <c r="AR120" s="996"/>
      <c r="AS120" s="996"/>
      <c r="AT120" s="997"/>
      <c r="AU120" s="1022" t="s">
        <v>433</v>
      </c>
      <c r="AV120" s="1023"/>
      <c r="AW120" s="1023"/>
      <c r="AX120" s="1023"/>
      <c r="AY120" s="1024"/>
      <c r="AZ120" s="973" t="s">
        <v>434</v>
      </c>
      <c r="BA120" s="922"/>
      <c r="BB120" s="922"/>
      <c r="BC120" s="922"/>
      <c r="BD120" s="922"/>
      <c r="BE120" s="922"/>
      <c r="BF120" s="922"/>
      <c r="BG120" s="922"/>
      <c r="BH120" s="922"/>
      <c r="BI120" s="922"/>
      <c r="BJ120" s="922"/>
      <c r="BK120" s="922"/>
      <c r="BL120" s="922"/>
      <c r="BM120" s="922"/>
      <c r="BN120" s="922"/>
      <c r="BO120" s="922"/>
      <c r="BP120" s="923"/>
      <c r="BQ120" s="959">
        <v>3811647</v>
      </c>
      <c r="BR120" s="960"/>
      <c r="BS120" s="960"/>
      <c r="BT120" s="960"/>
      <c r="BU120" s="960"/>
      <c r="BV120" s="960">
        <v>4166040</v>
      </c>
      <c r="BW120" s="960"/>
      <c r="BX120" s="960"/>
      <c r="BY120" s="960"/>
      <c r="BZ120" s="960"/>
      <c r="CA120" s="960">
        <v>4777042</v>
      </c>
      <c r="CB120" s="960"/>
      <c r="CC120" s="960"/>
      <c r="CD120" s="960"/>
      <c r="CE120" s="960"/>
      <c r="CF120" s="974">
        <v>46.4</v>
      </c>
      <c r="CG120" s="975"/>
      <c r="CH120" s="975"/>
      <c r="CI120" s="975"/>
      <c r="CJ120" s="975"/>
      <c r="CK120" s="1040" t="s">
        <v>435</v>
      </c>
      <c r="CL120" s="1041"/>
      <c r="CM120" s="1041"/>
      <c r="CN120" s="1041"/>
      <c r="CO120" s="1042"/>
      <c r="CP120" s="1048" t="s">
        <v>384</v>
      </c>
      <c r="CQ120" s="1049"/>
      <c r="CR120" s="1049"/>
      <c r="CS120" s="1049"/>
      <c r="CT120" s="1049"/>
      <c r="CU120" s="1049"/>
      <c r="CV120" s="1049"/>
      <c r="CW120" s="1049"/>
      <c r="CX120" s="1049"/>
      <c r="CY120" s="1049"/>
      <c r="CZ120" s="1049"/>
      <c r="DA120" s="1049"/>
      <c r="DB120" s="1049"/>
      <c r="DC120" s="1049"/>
      <c r="DD120" s="1049"/>
      <c r="DE120" s="1049"/>
      <c r="DF120" s="1050"/>
      <c r="DG120" s="959">
        <v>439283</v>
      </c>
      <c r="DH120" s="960"/>
      <c r="DI120" s="960"/>
      <c r="DJ120" s="960"/>
      <c r="DK120" s="960"/>
      <c r="DL120" s="960">
        <v>427103</v>
      </c>
      <c r="DM120" s="960"/>
      <c r="DN120" s="960"/>
      <c r="DO120" s="960"/>
      <c r="DP120" s="960"/>
      <c r="DQ120" s="960">
        <v>449836</v>
      </c>
      <c r="DR120" s="960"/>
      <c r="DS120" s="960"/>
      <c r="DT120" s="960"/>
      <c r="DU120" s="960"/>
      <c r="DV120" s="961">
        <v>4.4000000000000004</v>
      </c>
      <c r="DW120" s="961"/>
      <c r="DX120" s="961"/>
      <c r="DY120" s="961"/>
      <c r="DZ120" s="962"/>
    </row>
    <row r="121" spans="1:130" s="199" customFormat="1" ht="26.25" customHeight="1" x14ac:dyDescent="0.15">
      <c r="A121" s="1092"/>
      <c r="B121" s="979"/>
      <c r="C121" s="1000" t="s">
        <v>436</v>
      </c>
      <c r="D121" s="1001"/>
      <c r="E121" s="1001"/>
      <c r="F121" s="1001"/>
      <c r="G121" s="1001"/>
      <c r="H121" s="1001"/>
      <c r="I121" s="1001"/>
      <c r="J121" s="1001"/>
      <c r="K121" s="1001"/>
      <c r="L121" s="1001"/>
      <c r="M121" s="1001"/>
      <c r="N121" s="1001"/>
      <c r="O121" s="1001"/>
      <c r="P121" s="1001"/>
      <c r="Q121" s="1001"/>
      <c r="R121" s="1001"/>
      <c r="S121" s="1001"/>
      <c r="T121" s="1001"/>
      <c r="U121" s="1001"/>
      <c r="V121" s="1001"/>
      <c r="W121" s="1001"/>
      <c r="X121" s="1001"/>
      <c r="Y121" s="1001"/>
      <c r="Z121" s="1002"/>
      <c r="AA121" s="991" t="s">
        <v>110</v>
      </c>
      <c r="AB121" s="992"/>
      <c r="AC121" s="992"/>
      <c r="AD121" s="992"/>
      <c r="AE121" s="993"/>
      <c r="AF121" s="994" t="s">
        <v>110</v>
      </c>
      <c r="AG121" s="992"/>
      <c r="AH121" s="992"/>
      <c r="AI121" s="992"/>
      <c r="AJ121" s="993"/>
      <c r="AK121" s="994" t="s">
        <v>110</v>
      </c>
      <c r="AL121" s="992"/>
      <c r="AM121" s="992"/>
      <c r="AN121" s="992"/>
      <c r="AO121" s="993"/>
      <c r="AP121" s="995" t="s">
        <v>110</v>
      </c>
      <c r="AQ121" s="996"/>
      <c r="AR121" s="996"/>
      <c r="AS121" s="996"/>
      <c r="AT121" s="997"/>
      <c r="AU121" s="1025"/>
      <c r="AV121" s="1026"/>
      <c r="AW121" s="1026"/>
      <c r="AX121" s="1026"/>
      <c r="AY121" s="1027"/>
      <c r="AZ121" s="982" t="s">
        <v>437</v>
      </c>
      <c r="BA121" s="983"/>
      <c r="BB121" s="983"/>
      <c r="BC121" s="983"/>
      <c r="BD121" s="983"/>
      <c r="BE121" s="983"/>
      <c r="BF121" s="983"/>
      <c r="BG121" s="983"/>
      <c r="BH121" s="983"/>
      <c r="BI121" s="983"/>
      <c r="BJ121" s="983"/>
      <c r="BK121" s="983"/>
      <c r="BL121" s="983"/>
      <c r="BM121" s="983"/>
      <c r="BN121" s="983"/>
      <c r="BO121" s="983"/>
      <c r="BP121" s="984"/>
      <c r="BQ121" s="952">
        <v>3189877</v>
      </c>
      <c r="BR121" s="953"/>
      <c r="BS121" s="953"/>
      <c r="BT121" s="953"/>
      <c r="BU121" s="953"/>
      <c r="BV121" s="953">
        <v>3121080</v>
      </c>
      <c r="BW121" s="953"/>
      <c r="BX121" s="953"/>
      <c r="BY121" s="953"/>
      <c r="BZ121" s="953"/>
      <c r="CA121" s="953">
        <v>3851430</v>
      </c>
      <c r="CB121" s="953"/>
      <c r="CC121" s="953"/>
      <c r="CD121" s="953"/>
      <c r="CE121" s="953"/>
      <c r="CF121" s="947">
        <v>37.4</v>
      </c>
      <c r="CG121" s="948"/>
      <c r="CH121" s="948"/>
      <c r="CI121" s="948"/>
      <c r="CJ121" s="948"/>
      <c r="CK121" s="1043"/>
      <c r="CL121" s="1044"/>
      <c r="CM121" s="1044"/>
      <c r="CN121" s="1044"/>
      <c r="CO121" s="1045"/>
      <c r="CP121" s="1053" t="s">
        <v>382</v>
      </c>
      <c r="CQ121" s="1054"/>
      <c r="CR121" s="1054"/>
      <c r="CS121" s="1054"/>
      <c r="CT121" s="1054"/>
      <c r="CU121" s="1054"/>
      <c r="CV121" s="1054"/>
      <c r="CW121" s="1054"/>
      <c r="CX121" s="1054"/>
      <c r="CY121" s="1054"/>
      <c r="CZ121" s="1054"/>
      <c r="DA121" s="1054"/>
      <c r="DB121" s="1054"/>
      <c r="DC121" s="1054"/>
      <c r="DD121" s="1054"/>
      <c r="DE121" s="1054"/>
      <c r="DF121" s="1055"/>
      <c r="DG121" s="952">
        <v>294994</v>
      </c>
      <c r="DH121" s="953"/>
      <c r="DI121" s="953"/>
      <c r="DJ121" s="953"/>
      <c r="DK121" s="953"/>
      <c r="DL121" s="953">
        <v>365480</v>
      </c>
      <c r="DM121" s="953"/>
      <c r="DN121" s="953"/>
      <c r="DO121" s="953"/>
      <c r="DP121" s="953"/>
      <c r="DQ121" s="953">
        <v>429338</v>
      </c>
      <c r="DR121" s="953"/>
      <c r="DS121" s="953"/>
      <c r="DT121" s="953"/>
      <c r="DU121" s="953"/>
      <c r="DV121" s="954">
        <v>4.2</v>
      </c>
      <c r="DW121" s="954"/>
      <c r="DX121" s="954"/>
      <c r="DY121" s="954"/>
      <c r="DZ121" s="955"/>
    </row>
    <row r="122" spans="1:130" s="199" customFormat="1" ht="26.25" customHeight="1" x14ac:dyDescent="0.15">
      <c r="A122" s="1092"/>
      <c r="B122" s="979"/>
      <c r="C122" s="949" t="s">
        <v>419</v>
      </c>
      <c r="D122" s="950"/>
      <c r="E122" s="950"/>
      <c r="F122" s="950"/>
      <c r="G122" s="950"/>
      <c r="H122" s="950"/>
      <c r="I122" s="950"/>
      <c r="J122" s="950"/>
      <c r="K122" s="950"/>
      <c r="L122" s="950"/>
      <c r="M122" s="950"/>
      <c r="N122" s="950"/>
      <c r="O122" s="950"/>
      <c r="P122" s="950"/>
      <c r="Q122" s="950"/>
      <c r="R122" s="950"/>
      <c r="S122" s="950"/>
      <c r="T122" s="950"/>
      <c r="U122" s="950"/>
      <c r="V122" s="950"/>
      <c r="W122" s="950"/>
      <c r="X122" s="950"/>
      <c r="Y122" s="950"/>
      <c r="Z122" s="951"/>
      <c r="AA122" s="991" t="s">
        <v>110</v>
      </c>
      <c r="AB122" s="992"/>
      <c r="AC122" s="992"/>
      <c r="AD122" s="992"/>
      <c r="AE122" s="993"/>
      <c r="AF122" s="994" t="s">
        <v>110</v>
      </c>
      <c r="AG122" s="992"/>
      <c r="AH122" s="992"/>
      <c r="AI122" s="992"/>
      <c r="AJ122" s="993"/>
      <c r="AK122" s="994" t="s">
        <v>110</v>
      </c>
      <c r="AL122" s="992"/>
      <c r="AM122" s="992"/>
      <c r="AN122" s="992"/>
      <c r="AO122" s="993"/>
      <c r="AP122" s="995" t="s">
        <v>110</v>
      </c>
      <c r="AQ122" s="996"/>
      <c r="AR122" s="996"/>
      <c r="AS122" s="996"/>
      <c r="AT122" s="997"/>
      <c r="AU122" s="1025"/>
      <c r="AV122" s="1026"/>
      <c r="AW122" s="1026"/>
      <c r="AX122" s="1026"/>
      <c r="AY122" s="1027"/>
      <c r="AZ122" s="1007" t="s">
        <v>438</v>
      </c>
      <c r="BA122" s="998"/>
      <c r="BB122" s="998"/>
      <c r="BC122" s="998"/>
      <c r="BD122" s="998"/>
      <c r="BE122" s="998"/>
      <c r="BF122" s="998"/>
      <c r="BG122" s="998"/>
      <c r="BH122" s="998"/>
      <c r="BI122" s="998"/>
      <c r="BJ122" s="998"/>
      <c r="BK122" s="998"/>
      <c r="BL122" s="998"/>
      <c r="BM122" s="998"/>
      <c r="BN122" s="998"/>
      <c r="BO122" s="998"/>
      <c r="BP122" s="999"/>
      <c r="BQ122" s="1030">
        <v>14200601</v>
      </c>
      <c r="BR122" s="1031"/>
      <c r="BS122" s="1031"/>
      <c r="BT122" s="1031"/>
      <c r="BU122" s="1031"/>
      <c r="BV122" s="1031">
        <v>13880481</v>
      </c>
      <c r="BW122" s="1031"/>
      <c r="BX122" s="1031"/>
      <c r="BY122" s="1031"/>
      <c r="BZ122" s="1031"/>
      <c r="CA122" s="1031">
        <v>13893434</v>
      </c>
      <c r="CB122" s="1031"/>
      <c r="CC122" s="1031"/>
      <c r="CD122" s="1031"/>
      <c r="CE122" s="1031"/>
      <c r="CF122" s="1051">
        <v>135</v>
      </c>
      <c r="CG122" s="1052"/>
      <c r="CH122" s="1052"/>
      <c r="CI122" s="1052"/>
      <c r="CJ122" s="1052"/>
      <c r="CK122" s="1043"/>
      <c r="CL122" s="1044"/>
      <c r="CM122" s="1044"/>
      <c r="CN122" s="1044"/>
      <c r="CO122" s="1045"/>
      <c r="CP122" s="1053" t="s">
        <v>380</v>
      </c>
      <c r="CQ122" s="1054"/>
      <c r="CR122" s="1054"/>
      <c r="CS122" s="1054"/>
      <c r="CT122" s="1054"/>
      <c r="CU122" s="1054"/>
      <c r="CV122" s="1054"/>
      <c r="CW122" s="1054"/>
      <c r="CX122" s="1054"/>
      <c r="CY122" s="1054"/>
      <c r="CZ122" s="1054"/>
      <c r="DA122" s="1054"/>
      <c r="DB122" s="1054"/>
      <c r="DC122" s="1054"/>
      <c r="DD122" s="1054"/>
      <c r="DE122" s="1054"/>
      <c r="DF122" s="1055"/>
      <c r="DG122" s="952" t="s">
        <v>110</v>
      </c>
      <c r="DH122" s="953"/>
      <c r="DI122" s="953"/>
      <c r="DJ122" s="953"/>
      <c r="DK122" s="953"/>
      <c r="DL122" s="953" t="s">
        <v>110</v>
      </c>
      <c r="DM122" s="953"/>
      <c r="DN122" s="953"/>
      <c r="DO122" s="953"/>
      <c r="DP122" s="953"/>
      <c r="DQ122" s="953" t="s">
        <v>110</v>
      </c>
      <c r="DR122" s="953"/>
      <c r="DS122" s="953"/>
      <c r="DT122" s="953"/>
      <c r="DU122" s="953"/>
      <c r="DV122" s="954" t="s">
        <v>110</v>
      </c>
      <c r="DW122" s="954"/>
      <c r="DX122" s="954"/>
      <c r="DY122" s="954"/>
      <c r="DZ122" s="955"/>
    </row>
    <row r="123" spans="1:130" s="199" customFormat="1" ht="26.25" customHeight="1" x14ac:dyDescent="0.15">
      <c r="A123" s="1092"/>
      <c r="B123" s="979"/>
      <c r="C123" s="949" t="s">
        <v>425</v>
      </c>
      <c r="D123" s="950"/>
      <c r="E123" s="950"/>
      <c r="F123" s="950"/>
      <c r="G123" s="950"/>
      <c r="H123" s="950"/>
      <c r="I123" s="950"/>
      <c r="J123" s="950"/>
      <c r="K123" s="950"/>
      <c r="L123" s="950"/>
      <c r="M123" s="950"/>
      <c r="N123" s="950"/>
      <c r="O123" s="950"/>
      <c r="P123" s="950"/>
      <c r="Q123" s="950"/>
      <c r="R123" s="950"/>
      <c r="S123" s="950"/>
      <c r="T123" s="950"/>
      <c r="U123" s="950"/>
      <c r="V123" s="950"/>
      <c r="W123" s="950"/>
      <c r="X123" s="950"/>
      <c r="Y123" s="950"/>
      <c r="Z123" s="951"/>
      <c r="AA123" s="991" t="s">
        <v>110</v>
      </c>
      <c r="AB123" s="992"/>
      <c r="AC123" s="992"/>
      <c r="AD123" s="992"/>
      <c r="AE123" s="993"/>
      <c r="AF123" s="994" t="s">
        <v>110</v>
      </c>
      <c r="AG123" s="992"/>
      <c r="AH123" s="992"/>
      <c r="AI123" s="992"/>
      <c r="AJ123" s="993"/>
      <c r="AK123" s="994" t="s">
        <v>110</v>
      </c>
      <c r="AL123" s="992"/>
      <c r="AM123" s="992"/>
      <c r="AN123" s="992"/>
      <c r="AO123" s="993"/>
      <c r="AP123" s="995" t="s">
        <v>110</v>
      </c>
      <c r="AQ123" s="996"/>
      <c r="AR123" s="996"/>
      <c r="AS123" s="996"/>
      <c r="AT123" s="997"/>
      <c r="AU123" s="1028"/>
      <c r="AV123" s="1029"/>
      <c r="AW123" s="1029"/>
      <c r="AX123" s="1029"/>
      <c r="AY123" s="1029"/>
      <c r="AZ123" s="230" t="s">
        <v>169</v>
      </c>
      <c r="BA123" s="230"/>
      <c r="BB123" s="230"/>
      <c r="BC123" s="230"/>
      <c r="BD123" s="230"/>
      <c r="BE123" s="230"/>
      <c r="BF123" s="230"/>
      <c r="BG123" s="230"/>
      <c r="BH123" s="230"/>
      <c r="BI123" s="230"/>
      <c r="BJ123" s="230"/>
      <c r="BK123" s="230"/>
      <c r="BL123" s="230"/>
      <c r="BM123" s="230"/>
      <c r="BN123" s="230"/>
      <c r="BO123" s="1008" t="s">
        <v>439</v>
      </c>
      <c r="BP123" s="1039"/>
      <c r="BQ123" s="1098">
        <v>21202125</v>
      </c>
      <c r="BR123" s="1099"/>
      <c r="BS123" s="1099"/>
      <c r="BT123" s="1099"/>
      <c r="BU123" s="1099"/>
      <c r="BV123" s="1099">
        <v>21167601</v>
      </c>
      <c r="BW123" s="1099"/>
      <c r="BX123" s="1099"/>
      <c r="BY123" s="1099"/>
      <c r="BZ123" s="1099"/>
      <c r="CA123" s="1099">
        <v>22521906</v>
      </c>
      <c r="CB123" s="1099"/>
      <c r="CC123" s="1099"/>
      <c r="CD123" s="1099"/>
      <c r="CE123" s="1099"/>
      <c r="CF123" s="1032"/>
      <c r="CG123" s="1033"/>
      <c r="CH123" s="1033"/>
      <c r="CI123" s="1033"/>
      <c r="CJ123" s="1034"/>
      <c r="CK123" s="1043"/>
      <c r="CL123" s="1044"/>
      <c r="CM123" s="1044"/>
      <c r="CN123" s="1044"/>
      <c r="CO123" s="1045"/>
      <c r="CP123" s="1053" t="s">
        <v>381</v>
      </c>
      <c r="CQ123" s="1054"/>
      <c r="CR123" s="1054"/>
      <c r="CS123" s="1054"/>
      <c r="CT123" s="1054"/>
      <c r="CU123" s="1054"/>
      <c r="CV123" s="1054"/>
      <c r="CW123" s="1054"/>
      <c r="CX123" s="1054"/>
      <c r="CY123" s="1054"/>
      <c r="CZ123" s="1054"/>
      <c r="DA123" s="1054"/>
      <c r="DB123" s="1054"/>
      <c r="DC123" s="1054"/>
      <c r="DD123" s="1054"/>
      <c r="DE123" s="1054"/>
      <c r="DF123" s="1055"/>
      <c r="DG123" s="991" t="s">
        <v>110</v>
      </c>
      <c r="DH123" s="992"/>
      <c r="DI123" s="992"/>
      <c r="DJ123" s="992"/>
      <c r="DK123" s="993"/>
      <c r="DL123" s="994" t="s">
        <v>110</v>
      </c>
      <c r="DM123" s="992"/>
      <c r="DN123" s="992"/>
      <c r="DO123" s="992"/>
      <c r="DP123" s="993"/>
      <c r="DQ123" s="994" t="s">
        <v>110</v>
      </c>
      <c r="DR123" s="992"/>
      <c r="DS123" s="992"/>
      <c r="DT123" s="992"/>
      <c r="DU123" s="993"/>
      <c r="DV123" s="995" t="s">
        <v>110</v>
      </c>
      <c r="DW123" s="996"/>
      <c r="DX123" s="996"/>
      <c r="DY123" s="996"/>
      <c r="DZ123" s="997"/>
    </row>
    <row r="124" spans="1:130" s="199" customFormat="1" ht="26.25" customHeight="1" thickBot="1" x14ac:dyDescent="0.2">
      <c r="A124" s="1092"/>
      <c r="B124" s="979"/>
      <c r="C124" s="949" t="s">
        <v>428</v>
      </c>
      <c r="D124" s="950"/>
      <c r="E124" s="950"/>
      <c r="F124" s="950"/>
      <c r="G124" s="950"/>
      <c r="H124" s="950"/>
      <c r="I124" s="950"/>
      <c r="J124" s="950"/>
      <c r="K124" s="950"/>
      <c r="L124" s="950"/>
      <c r="M124" s="950"/>
      <c r="N124" s="950"/>
      <c r="O124" s="950"/>
      <c r="P124" s="950"/>
      <c r="Q124" s="950"/>
      <c r="R124" s="950"/>
      <c r="S124" s="950"/>
      <c r="T124" s="950"/>
      <c r="U124" s="950"/>
      <c r="V124" s="950"/>
      <c r="W124" s="950"/>
      <c r="X124" s="950"/>
      <c r="Y124" s="950"/>
      <c r="Z124" s="951"/>
      <c r="AA124" s="991" t="s">
        <v>110</v>
      </c>
      <c r="AB124" s="992"/>
      <c r="AC124" s="992"/>
      <c r="AD124" s="992"/>
      <c r="AE124" s="993"/>
      <c r="AF124" s="994" t="s">
        <v>110</v>
      </c>
      <c r="AG124" s="992"/>
      <c r="AH124" s="992"/>
      <c r="AI124" s="992"/>
      <c r="AJ124" s="993"/>
      <c r="AK124" s="994" t="s">
        <v>110</v>
      </c>
      <c r="AL124" s="992"/>
      <c r="AM124" s="992"/>
      <c r="AN124" s="992"/>
      <c r="AO124" s="993"/>
      <c r="AP124" s="995" t="s">
        <v>110</v>
      </c>
      <c r="AQ124" s="996"/>
      <c r="AR124" s="996"/>
      <c r="AS124" s="996"/>
      <c r="AT124" s="997"/>
      <c r="AU124" s="1094" t="s">
        <v>440</v>
      </c>
      <c r="AV124" s="1095"/>
      <c r="AW124" s="1095"/>
      <c r="AX124" s="1095"/>
      <c r="AY124" s="1095"/>
      <c r="AZ124" s="1095"/>
      <c r="BA124" s="1095"/>
      <c r="BB124" s="1095"/>
      <c r="BC124" s="1095"/>
      <c r="BD124" s="1095"/>
      <c r="BE124" s="1095"/>
      <c r="BF124" s="1095"/>
      <c r="BG124" s="1095"/>
      <c r="BH124" s="1095"/>
      <c r="BI124" s="1095"/>
      <c r="BJ124" s="1095"/>
      <c r="BK124" s="1095"/>
      <c r="BL124" s="1095"/>
      <c r="BM124" s="1095"/>
      <c r="BN124" s="1095"/>
      <c r="BO124" s="1095"/>
      <c r="BP124" s="1096"/>
      <c r="BQ124" s="1097" t="s">
        <v>110</v>
      </c>
      <c r="BR124" s="1061"/>
      <c r="BS124" s="1061"/>
      <c r="BT124" s="1061"/>
      <c r="BU124" s="1061"/>
      <c r="BV124" s="1061" t="s">
        <v>110</v>
      </c>
      <c r="BW124" s="1061"/>
      <c r="BX124" s="1061"/>
      <c r="BY124" s="1061"/>
      <c r="BZ124" s="1061"/>
      <c r="CA124" s="1061">
        <v>23</v>
      </c>
      <c r="CB124" s="1061"/>
      <c r="CC124" s="1061"/>
      <c r="CD124" s="1061"/>
      <c r="CE124" s="1061"/>
      <c r="CF124" s="1062"/>
      <c r="CG124" s="1063"/>
      <c r="CH124" s="1063"/>
      <c r="CI124" s="1063"/>
      <c r="CJ124" s="1064"/>
      <c r="CK124" s="1046"/>
      <c r="CL124" s="1046"/>
      <c r="CM124" s="1046"/>
      <c r="CN124" s="1046"/>
      <c r="CO124" s="1047"/>
      <c r="CP124" s="1053" t="s">
        <v>441</v>
      </c>
      <c r="CQ124" s="1054"/>
      <c r="CR124" s="1054"/>
      <c r="CS124" s="1054"/>
      <c r="CT124" s="1054"/>
      <c r="CU124" s="1054"/>
      <c r="CV124" s="1054"/>
      <c r="CW124" s="1054"/>
      <c r="CX124" s="1054"/>
      <c r="CY124" s="1054"/>
      <c r="CZ124" s="1054"/>
      <c r="DA124" s="1054"/>
      <c r="DB124" s="1054"/>
      <c r="DC124" s="1054"/>
      <c r="DD124" s="1054"/>
      <c r="DE124" s="1054"/>
      <c r="DF124" s="1055"/>
      <c r="DG124" s="1038" t="s">
        <v>110</v>
      </c>
      <c r="DH124" s="1017"/>
      <c r="DI124" s="1017"/>
      <c r="DJ124" s="1017"/>
      <c r="DK124" s="1018"/>
      <c r="DL124" s="1016" t="s">
        <v>110</v>
      </c>
      <c r="DM124" s="1017"/>
      <c r="DN124" s="1017"/>
      <c r="DO124" s="1017"/>
      <c r="DP124" s="1018"/>
      <c r="DQ124" s="1016" t="s">
        <v>110</v>
      </c>
      <c r="DR124" s="1017"/>
      <c r="DS124" s="1017"/>
      <c r="DT124" s="1017"/>
      <c r="DU124" s="1018"/>
      <c r="DV124" s="1019" t="s">
        <v>110</v>
      </c>
      <c r="DW124" s="1020"/>
      <c r="DX124" s="1020"/>
      <c r="DY124" s="1020"/>
      <c r="DZ124" s="1021"/>
    </row>
    <row r="125" spans="1:130" s="199" customFormat="1" ht="26.25" customHeight="1" x14ac:dyDescent="0.15">
      <c r="A125" s="1092"/>
      <c r="B125" s="979"/>
      <c r="C125" s="949" t="s">
        <v>430</v>
      </c>
      <c r="D125" s="950"/>
      <c r="E125" s="950"/>
      <c r="F125" s="950"/>
      <c r="G125" s="950"/>
      <c r="H125" s="950"/>
      <c r="I125" s="950"/>
      <c r="J125" s="950"/>
      <c r="K125" s="950"/>
      <c r="L125" s="950"/>
      <c r="M125" s="950"/>
      <c r="N125" s="950"/>
      <c r="O125" s="950"/>
      <c r="P125" s="950"/>
      <c r="Q125" s="950"/>
      <c r="R125" s="950"/>
      <c r="S125" s="950"/>
      <c r="T125" s="950"/>
      <c r="U125" s="950"/>
      <c r="V125" s="950"/>
      <c r="W125" s="950"/>
      <c r="X125" s="950"/>
      <c r="Y125" s="950"/>
      <c r="Z125" s="951"/>
      <c r="AA125" s="991" t="s">
        <v>110</v>
      </c>
      <c r="AB125" s="992"/>
      <c r="AC125" s="992"/>
      <c r="AD125" s="992"/>
      <c r="AE125" s="993"/>
      <c r="AF125" s="994" t="s">
        <v>110</v>
      </c>
      <c r="AG125" s="992"/>
      <c r="AH125" s="992"/>
      <c r="AI125" s="992"/>
      <c r="AJ125" s="993"/>
      <c r="AK125" s="994" t="s">
        <v>110</v>
      </c>
      <c r="AL125" s="992"/>
      <c r="AM125" s="992"/>
      <c r="AN125" s="992"/>
      <c r="AO125" s="993"/>
      <c r="AP125" s="995" t="s">
        <v>110</v>
      </c>
      <c r="AQ125" s="996"/>
      <c r="AR125" s="996"/>
      <c r="AS125" s="996"/>
      <c r="AT125" s="99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6" t="s">
        <v>442</v>
      </c>
      <c r="CL125" s="1041"/>
      <c r="CM125" s="1041"/>
      <c r="CN125" s="1041"/>
      <c r="CO125" s="1042"/>
      <c r="CP125" s="973" t="s">
        <v>443</v>
      </c>
      <c r="CQ125" s="922"/>
      <c r="CR125" s="922"/>
      <c r="CS125" s="922"/>
      <c r="CT125" s="922"/>
      <c r="CU125" s="922"/>
      <c r="CV125" s="922"/>
      <c r="CW125" s="922"/>
      <c r="CX125" s="922"/>
      <c r="CY125" s="922"/>
      <c r="CZ125" s="922"/>
      <c r="DA125" s="922"/>
      <c r="DB125" s="922"/>
      <c r="DC125" s="922"/>
      <c r="DD125" s="922"/>
      <c r="DE125" s="922"/>
      <c r="DF125" s="923"/>
      <c r="DG125" s="959" t="s">
        <v>110</v>
      </c>
      <c r="DH125" s="960"/>
      <c r="DI125" s="960"/>
      <c r="DJ125" s="960"/>
      <c r="DK125" s="960"/>
      <c r="DL125" s="960" t="s">
        <v>110</v>
      </c>
      <c r="DM125" s="960"/>
      <c r="DN125" s="960"/>
      <c r="DO125" s="960"/>
      <c r="DP125" s="960"/>
      <c r="DQ125" s="960" t="s">
        <v>110</v>
      </c>
      <c r="DR125" s="960"/>
      <c r="DS125" s="960"/>
      <c r="DT125" s="960"/>
      <c r="DU125" s="960"/>
      <c r="DV125" s="961" t="s">
        <v>110</v>
      </c>
      <c r="DW125" s="961"/>
      <c r="DX125" s="961"/>
      <c r="DY125" s="961"/>
      <c r="DZ125" s="962"/>
    </row>
    <row r="126" spans="1:130" s="199" customFormat="1" ht="26.25" customHeight="1" thickBot="1" x14ac:dyDescent="0.2">
      <c r="A126" s="1092"/>
      <c r="B126" s="979"/>
      <c r="C126" s="949" t="s">
        <v>432</v>
      </c>
      <c r="D126" s="950"/>
      <c r="E126" s="950"/>
      <c r="F126" s="950"/>
      <c r="G126" s="950"/>
      <c r="H126" s="950"/>
      <c r="I126" s="950"/>
      <c r="J126" s="950"/>
      <c r="K126" s="950"/>
      <c r="L126" s="950"/>
      <c r="M126" s="950"/>
      <c r="N126" s="950"/>
      <c r="O126" s="950"/>
      <c r="P126" s="950"/>
      <c r="Q126" s="950"/>
      <c r="R126" s="950"/>
      <c r="S126" s="950"/>
      <c r="T126" s="950"/>
      <c r="U126" s="950"/>
      <c r="V126" s="950"/>
      <c r="W126" s="950"/>
      <c r="X126" s="950"/>
      <c r="Y126" s="950"/>
      <c r="Z126" s="951"/>
      <c r="AA126" s="991" t="s">
        <v>110</v>
      </c>
      <c r="AB126" s="992"/>
      <c r="AC126" s="992"/>
      <c r="AD126" s="992"/>
      <c r="AE126" s="993"/>
      <c r="AF126" s="994" t="s">
        <v>110</v>
      </c>
      <c r="AG126" s="992"/>
      <c r="AH126" s="992"/>
      <c r="AI126" s="992"/>
      <c r="AJ126" s="993"/>
      <c r="AK126" s="994" t="s">
        <v>110</v>
      </c>
      <c r="AL126" s="992"/>
      <c r="AM126" s="992"/>
      <c r="AN126" s="992"/>
      <c r="AO126" s="993"/>
      <c r="AP126" s="995" t="s">
        <v>110</v>
      </c>
      <c r="AQ126" s="996"/>
      <c r="AR126" s="996"/>
      <c r="AS126" s="996"/>
      <c r="AT126" s="99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7"/>
      <c r="CL126" s="1044"/>
      <c r="CM126" s="1044"/>
      <c r="CN126" s="1044"/>
      <c r="CO126" s="1045"/>
      <c r="CP126" s="982" t="s">
        <v>444</v>
      </c>
      <c r="CQ126" s="983"/>
      <c r="CR126" s="983"/>
      <c r="CS126" s="983"/>
      <c r="CT126" s="983"/>
      <c r="CU126" s="983"/>
      <c r="CV126" s="983"/>
      <c r="CW126" s="983"/>
      <c r="CX126" s="983"/>
      <c r="CY126" s="983"/>
      <c r="CZ126" s="983"/>
      <c r="DA126" s="983"/>
      <c r="DB126" s="983"/>
      <c r="DC126" s="983"/>
      <c r="DD126" s="983"/>
      <c r="DE126" s="983"/>
      <c r="DF126" s="984"/>
      <c r="DG126" s="952" t="s">
        <v>110</v>
      </c>
      <c r="DH126" s="953"/>
      <c r="DI126" s="953"/>
      <c r="DJ126" s="953"/>
      <c r="DK126" s="953"/>
      <c r="DL126" s="953" t="s">
        <v>110</v>
      </c>
      <c r="DM126" s="953"/>
      <c r="DN126" s="953"/>
      <c r="DO126" s="953"/>
      <c r="DP126" s="953"/>
      <c r="DQ126" s="953">
        <v>28821</v>
      </c>
      <c r="DR126" s="953"/>
      <c r="DS126" s="953"/>
      <c r="DT126" s="953"/>
      <c r="DU126" s="953"/>
      <c r="DV126" s="954">
        <v>0.3</v>
      </c>
      <c r="DW126" s="954"/>
      <c r="DX126" s="954"/>
      <c r="DY126" s="954"/>
      <c r="DZ126" s="955"/>
    </row>
    <row r="127" spans="1:130" s="199" customFormat="1" ht="26.25" customHeight="1" x14ac:dyDescent="0.15">
      <c r="A127" s="1093"/>
      <c r="B127" s="981"/>
      <c r="C127" s="1035" t="s">
        <v>445</v>
      </c>
      <c r="D127" s="1036"/>
      <c r="E127" s="1036"/>
      <c r="F127" s="1036"/>
      <c r="G127" s="1036"/>
      <c r="H127" s="1036"/>
      <c r="I127" s="1036"/>
      <c r="J127" s="1036"/>
      <c r="K127" s="1036"/>
      <c r="L127" s="1036"/>
      <c r="M127" s="1036"/>
      <c r="N127" s="1036"/>
      <c r="O127" s="1036"/>
      <c r="P127" s="1036"/>
      <c r="Q127" s="1036"/>
      <c r="R127" s="1036"/>
      <c r="S127" s="1036"/>
      <c r="T127" s="1036"/>
      <c r="U127" s="1036"/>
      <c r="V127" s="1036"/>
      <c r="W127" s="1036"/>
      <c r="X127" s="1036"/>
      <c r="Y127" s="1036"/>
      <c r="Z127" s="1037"/>
      <c r="AA127" s="991" t="s">
        <v>110</v>
      </c>
      <c r="AB127" s="992"/>
      <c r="AC127" s="992"/>
      <c r="AD127" s="992"/>
      <c r="AE127" s="993"/>
      <c r="AF127" s="994" t="s">
        <v>110</v>
      </c>
      <c r="AG127" s="992"/>
      <c r="AH127" s="992"/>
      <c r="AI127" s="992"/>
      <c r="AJ127" s="993"/>
      <c r="AK127" s="994" t="s">
        <v>110</v>
      </c>
      <c r="AL127" s="992"/>
      <c r="AM127" s="992"/>
      <c r="AN127" s="992"/>
      <c r="AO127" s="993"/>
      <c r="AP127" s="995" t="s">
        <v>110</v>
      </c>
      <c r="AQ127" s="996"/>
      <c r="AR127" s="996"/>
      <c r="AS127" s="996"/>
      <c r="AT127" s="997"/>
      <c r="AU127" s="235"/>
      <c r="AV127" s="235"/>
      <c r="AW127" s="235"/>
      <c r="AX127" s="1065" t="s">
        <v>446</v>
      </c>
      <c r="AY127" s="1066"/>
      <c r="AZ127" s="1066"/>
      <c r="BA127" s="1066"/>
      <c r="BB127" s="1066"/>
      <c r="BC127" s="1066"/>
      <c r="BD127" s="1066"/>
      <c r="BE127" s="1067"/>
      <c r="BF127" s="1068" t="s">
        <v>447</v>
      </c>
      <c r="BG127" s="1066"/>
      <c r="BH127" s="1066"/>
      <c r="BI127" s="1066"/>
      <c r="BJ127" s="1066"/>
      <c r="BK127" s="1066"/>
      <c r="BL127" s="1067"/>
      <c r="BM127" s="1068" t="s">
        <v>448</v>
      </c>
      <c r="BN127" s="1066"/>
      <c r="BO127" s="1066"/>
      <c r="BP127" s="1066"/>
      <c r="BQ127" s="1066"/>
      <c r="BR127" s="1066"/>
      <c r="BS127" s="1067"/>
      <c r="BT127" s="1068" t="s">
        <v>449</v>
      </c>
      <c r="BU127" s="1066"/>
      <c r="BV127" s="1066"/>
      <c r="BW127" s="1066"/>
      <c r="BX127" s="1066"/>
      <c r="BY127" s="1066"/>
      <c r="BZ127" s="1090"/>
      <c r="CA127" s="235"/>
      <c r="CB127" s="235"/>
      <c r="CC127" s="235"/>
      <c r="CD127" s="236"/>
      <c r="CE127" s="236"/>
      <c r="CF127" s="236"/>
      <c r="CG127" s="233"/>
      <c r="CH127" s="233"/>
      <c r="CI127" s="233"/>
      <c r="CJ127" s="234"/>
      <c r="CK127" s="1057"/>
      <c r="CL127" s="1044"/>
      <c r="CM127" s="1044"/>
      <c r="CN127" s="1044"/>
      <c r="CO127" s="1045"/>
      <c r="CP127" s="982" t="s">
        <v>450</v>
      </c>
      <c r="CQ127" s="983"/>
      <c r="CR127" s="983"/>
      <c r="CS127" s="983"/>
      <c r="CT127" s="983"/>
      <c r="CU127" s="983"/>
      <c r="CV127" s="983"/>
      <c r="CW127" s="983"/>
      <c r="CX127" s="983"/>
      <c r="CY127" s="983"/>
      <c r="CZ127" s="983"/>
      <c r="DA127" s="983"/>
      <c r="DB127" s="983"/>
      <c r="DC127" s="983"/>
      <c r="DD127" s="983"/>
      <c r="DE127" s="983"/>
      <c r="DF127" s="984"/>
      <c r="DG127" s="952" t="s">
        <v>110</v>
      </c>
      <c r="DH127" s="953"/>
      <c r="DI127" s="953"/>
      <c r="DJ127" s="953"/>
      <c r="DK127" s="953"/>
      <c r="DL127" s="953" t="s">
        <v>110</v>
      </c>
      <c r="DM127" s="953"/>
      <c r="DN127" s="953"/>
      <c r="DO127" s="953"/>
      <c r="DP127" s="953"/>
      <c r="DQ127" s="953" t="s">
        <v>110</v>
      </c>
      <c r="DR127" s="953"/>
      <c r="DS127" s="953"/>
      <c r="DT127" s="953"/>
      <c r="DU127" s="953"/>
      <c r="DV127" s="954" t="s">
        <v>110</v>
      </c>
      <c r="DW127" s="954"/>
      <c r="DX127" s="954"/>
      <c r="DY127" s="954"/>
      <c r="DZ127" s="955"/>
    </row>
    <row r="128" spans="1:130" s="199" customFormat="1" ht="26.25" customHeight="1" thickBot="1" x14ac:dyDescent="0.2">
      <c r="A128" s="1076" t="s">
        <v>451</v>
      </c>
      <c r="B128" s="1077"/>
      <c r="C128" s="1077"/>
      <c r="D128" s="1077"/>
      <c r="E128" s="1077"/>
      <c r="F128" s="1077"/>
      <c r="G128" s="1077"/>
      <c r="H128" s="1077"/>
      <c r="I128" s="1077"/>
      <c r="J128" s="1077"/>
      <c r="K128" s="1077"/>
      <c r="L128" s="1077"/>
      <c r="M128" s="1077"/>
      <c r="N128" s="1077"/>
      <c r="O128" s="1077"/>
      <c r="P128" s="1077"/>
      <c r="Q128" s="1077"/>
      <c r="R128" s="1077"/>
      <c r="S128" s="1077"/>
      <c r="T128" s="1077"/>
      <c r="U128" s="1077"/>
      <c r="V128" s="1077"/>
      <c r="W128" s="1078" t="s">
        <v>452</v>
      </c>
      <c r="X128" s="1078"/>
      <c r="Y128" s="1078"/>
      <c r="Z128" s="1079"/>
      <c r="AA128" s="1080">
        <v>554297</v>
      </c>
      <c r="AB128" s="1081"/>
      <c r="AC128" s="1081"/>
      <c r="AD128" s="1081"/>
      <c r="AE128" s="1082"/>
      <c r="AF128" s="1083">
        <v>546607</v>
      </c>
      <c r="AG128" s="1081"/>
      <c r="AH128" s="1081"/>
      <c r="AI128" s="1081"/>
      <c r="AJ128" s="1082"/>
      <c r="AK128" s="1083">
        <v>557638</v>
      </c>
      <c r="AL128" s="1081"/>
      <c r="AM128" s="1081"/>
      <c r="AN128" s="1081"/>
      <c r="AO128" s="1082"/>
      <c r="AP128" s="1084"/>
      <c r="AQ128" s="1085"/>
      <c r="AR128" s="1085"/>
      <c r="AS128" s="1085"/>
      <c r="AT128" s="1086"/>
      <c r="AU128" s="235"/>
      <c r="AV128" s="235"/>
      <c r="AW128" s="235"/>
      <c r="AX128" s="921" t="s">
        <v>453</v>
      </c>
      <c r="AY128" s="922"/>
      <c r="AZ128" s="922"/>
      <c r="BA128" s="922"/>
      <c r="BB128" s="922"/>
      <c r="BC128" s="922"/>
      <c r="BD128" s="922"/>
      <c r="BE128" s="923"/>
      <c r="BF128" s="1087" t="s">
        <v>110</v>
      </c>
      <c r="BG128" s="1088"/>
      <c r="BH128" s="1088"/>
      <c r="BI128" s="1088"/>
      <c r="BJ128" s="1088"/>
      <c r="BK128" s="1088"/>
      <c r="BL128" s="1089"/>
      <c r="BM128" s="1087">
        <v>13.13</v>
      </c>
      <c r="BN128" s="1088"/>
      <c r="BO128" s="1088"/>
      <c r="BP128" s="1088"/>
      <c r="BQ128" s="1088"/>
      <c r="BR128" s="1088"/>
      <c r="BS128" s="1089"/>
      <c r="BT128" s="1087">
        <v>20</v>
      </c>
      <c r="BU128" s="1088"/>
      <c r="BV128" s="1088"/>
      <c r="BW128" s="1088"/>
      <c r="BX128" s="1088"/>
      <c r="BY128" s="1088"/>
      <c r="BZ128" s="1112"/>
      <c r="CA128" s="236"/>
      <c r="CB128" s="236"/>
      <c r="CC128" s="236"/>
      <c r="CD128" s="236"/>
      <c r="CE128" s="236"/>
      <c r="CF128" s="236"/>
      <c r="CG128" s="233"/>
      <c r="CH128" s="233"/>
      <c r="CI128" s="233"/>
      <c r="CJ128" s="234"/>
      <c r="CK128" s="1058"/>
      <c r="CL128" s="1059"/>
      <c r="CM128" s="1059"/>
      <c r="CN128" s="1059"/>
      <c r="CO128" s="1060"/>
      <c r="CP128" s="1069" t="s">
        <v>454</v>
      </c>
      <c r="CQ128" s="1070"/>
      <c r="CR128" s="1070"/>
      <c r="CS128" s="1070"/>
      <c r="CT128" s="1070"/>
      <c r="CU128" s="1070"/>
      <c r="CV128" s="1070"/>
      <c r="CW128" s="1070"/>
      <c r="CX128" s="1070"/>
      <c r="CY128" s="1070"/>
      <c r="CZ128" s="1070"/>
      <c r="DA128" s="1070"/>
      <c r="DB128" s="1070"/>
      <c r="DC128" s="1070"/>
      <c r="DD128" s="1070"/>
      <c r="DE128" s="1070"/>
      <c r="DF128" s="1071"/>
      <c r="DG128" s="1072">
        <v>954</v>
      </c>
      <c r="DH128" s="1073"/>
      <c r="DI128" s="1073"/>
      <c r="DJ128" s="1073"/>
      <c r="DK128" s="1073"/>
      <c r="DL128" s="1073" t="s">
        <v>110</v>
      </c>
      <c r="DM128" s="1073"/>
      <c r="DN128" s="1073"/>
      <c r="DO128" s="1073"/>
      <c r="DP128" s="1073"/>
      <c r="DQ128" s="1073" t="s">
        <v>110</v>
      </c>
      <c r="DR128" s="1073"/>
      <c r="DS128" s="1073"/>
      <c r="DT128" s="1073"/>
      <c r="DU128" s="1073"/>
      <c r="DV128" s="1074" t="s">
        <v>110</v>
      </c>
      <c r="DW128" s="1074"/>
      <c r="DX128" s="1074"/>
      <c r="DY128" s="1074"/>
      <c r="DZ128" s="1075"/>
    </row>
    <row r="129" spans="1:131" s="199" customFormat="1" ht="26.25" customHeight="1" x14ac:dyDescent="0.15">
      <c r="A129" s="963" t="s">
        <v>91</v>
      </c>
      <c r="B129" s="964"/>
      <c r="C129" s="964"/>
      <c r="D129" s="964"/>
      <c r="E129" s="964"/>
      <c r="F129" s="964"/>
      <c r="G129" s="964"/>
      <c r="H129" s="964"/>
      <c r="I129" s="964"/>
      <c r="J129" s="964"/>
      <c r="K129" s="964"/>
      <c r="L129" s="964"/>
      <c r="M129" s="964"/>
      <c r="N129" s="964"/>
      <c r="O129" s="964"/>
      <c r="P129" s="964"/>
      <c r="Q129" s="964"/>
      <c r="R129" s="964"/>
      <c r="S129" s="964"/>
      <c r="T129" s="964"/>
      <c r="U129" s="964"/>
      <c r="V129" s="964"/>
      <c r="W129" s="1106" t="s">
        <v>455</v>
      </c>
      <c r="X129" s="1107"/>
      <c r="Y129" s="1107"/>
      <c r="Z129" s="1108"/>
      <c r="AA129" s="991">
        <v>10964006</v>
      </c>
      <c r="AB129" s="992"/>
      <c r="AC129" s="992"/>
      <c r="AD129" s="992"/>
      <c r="AE129" s="993"/>
      <c r="AF129" s="994">
        <v>11386048</v>
      </c>
      <c r="AG129" s="992"/>
      <c r="AH129" s="992"/>
      <c r="AI129" s="992"/>
      <c r="AJ129" s="993"/>
      <c r="AK129" s="994">
        <v>11390023</v>
      </c>
      <c r="AL129" s="992"/>
      <c r="AM129" s="992"/>
      <c r="AN129" s="992"/>
      <c r="AO129" s="993"/>
      <c r="AP129" s="1109"/>
      <c r="AQ129" s="1110"/>
      <c r="AR129" s="1110"/>
      <c r="AS129" s="1110"/>
      <c r="AT129" s="1111"/>
      <c r="AU129" s="237"/>
      <c r="AV129" s="237"/>
      <c r="AW129" s="237"/>
      <c r="AX129" s="1100" t="s">
        <v>456</v>
      </c>
      <c r="AY129" s="983"/>
      <c r="AZ129" s="983"/>
      <c r="BA129" s="983"/>
      <c r="BB129" s="983"/>
      <c r="BC129" s="983"/>
      <c r="BD129" s="983"/>
      <c r="BE129" s="984"/>
      <c r="BF129" s="1101" t="s">
        <v>110</v>
      </c>
      <c r="BG129" s="1102"/>
      <c r="BH129" s="1102"/>
      <c r="BI129" s="1102"/>
      <c r="BJ129" s="1102"/>
      <c r="BK129" s="1102"/>
      <c r="BL129" s="1103"/>
      <c r="BM129" s="1101">
        <v>18.13</v>
      </c>
      <c r="BN129" s="1102"/>
      <c r="BO129" s="1102"/>
      <c r="BP129" s="1102"/>
      <c r="BQ129" s="1102"/>
      <c r="BR129" s="1102"/>
      <c r="BS129" s="1103"/>
      <c r="BT129" s="1101">
        <v>30</v>
      </c>
      <c r="BU129" s="1104"/>
      <c r="BV129" s="1104"/>
      <c r="BW129" s="1104"/>
      <c r="BX129" s="1104"/>
      <c r="BY129" s="1104"/>
      <c r="BZ129" s="1105"/>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3" t="s">
        <v>457</v>
      </c>
      <c r="B130" s="964"/>
      <c r="C130" s="964"/>
      <c r="D130" s="964"/>
      <c r="E130" s="964"/>
      <c r="F130" s="964"/>
      <c r="G130" s="964"/>
      <c r="H130" s="964"/>
      <c r="I130" s="964"/>
      <c r="J130" s="964"/>
      <c r="K130" s="964"/>
      <c r="L130" s="964"/>
      <c r="M130" s="964"/>
      <c r="N130" s="964"/>
      <c r="O130" s="964"/>
      <c r="P130" s="964"/>
      <c r="Q130" s="964"/>
      <c r="R130" s="964"/>
      <c r="S130" s="964"/>
      <c r="T130" s="964"/>
      <c r="U130" s="964"/>
      <c r="V130" s="964"/>
      <c r="W130" s="1106" t="s">
        <v>458</v>
      </c>
      <c r="X130" s="1107"/>
      <c r="Y130" s="1107"/>
      <c r="Z130" s="1108"/>
      <c r="AA130" s="991">
        <v>1086095</v>
      </c>
      <c r="AB130" s="992"/>
      <c r="AC130" s="992"/>
      <c r="AD130" s="992"/>
      <c r="AE130" s="993"/>
      <c r="AF130" s="994">
        <v>1099918</v>
      </c>
      <c r="AG130" s="992"/>
      <c r="AH130" s="992"/>
      <c r="AI130" s="992"/>
      <c r="AJ130" s="993"/>
      <c r="AK130" s="994">
        <v>1100837</v>
      </c>
      <c r="AL130" s="992"/>
      <c r="AM130" s="992"/>
      <c r="AN130" s="992"/>
      <c r="AO130" s="993"/>
      <c r="AP130" s="1109"/>
      <c r="AQ130" s="1110"/>
      <c r="AR130" s="1110"/>
      <c r="AS130" s="1110"/>
      <c r="AT130" s="1111"/>
      <c r="AU130" s="237"/>
      <c r="AV130" s="237"/>
      <c r="AW130" s="237"/>
      <c r="AX130" s="1100" t="s">
        <v>459</v>
      </c>
      <c r="AY130" s="983"/>
      <c r="AZ130" s="983"/>
      <c r="BA130" s="983"/>
      <c r="BB130" s="983"/>
      <c r="BC130" s="983"/>
      <c r="BD130" s="983"/>
      <c r="BE130" s="984"/>
      <c r="BF130" s="1137">
        <v>1.1000000000000001</v>
      </c>
      <c r="BG130" s="1138"/>
      <c r="BH130" s="1138"/>
      <c r="BI130" s="1138"/>
      <c r="BJ130" s="1138"/>
      <c r="BK130" s="1138"/>
      <c r="BL130" s="1139"/>
      <c r="BM130" s="1137">
        <v>25</v>
      </c>
      <c r="BN130" s="1138"/>
      <c r="BO130" s="1138"/>
      <c r="BP130" s="1138"/>
      <c r="BQ130" s="1138"/>
      <c r="BR130" s="1138"/>
      <c r="BS130" s="1139"/>
      <c r="BT130" s="1137">
        <v>35</v>
      </c>
      <c r="BU130" s="1140"/>
      <c r="BV130" s="1140"/>
      <c r="BW130" s="1140"/>
      <c r="BX130" s="1140"/>
      <c r="BY130" s="1140"/>
      <c r="BZ130" s="1141"/>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42"/>
      <c r="B131" s="1143"/>
      <c r="C131" s="1143"/>
      <c r="D131" s="1143"/>
      <c r="E131" s="1143"/>
      <c r="F131" s="1143"/>
      <c r="G131" s="1143"/>
      <c r="H131" s="1143"/>
      <c r="I131" s="1143"/>
      <c r="J131" s="1143"/>
      <c r="K131" s="1143"/>
      <c r="L131" s="1143"/>
      <c r="M131" s="1143"/>
      <c r="N131" s="1143"/>
      <c r="O131" s="1143"/>
      <c r="P131" s="1143"/>
      <c r="Q131" s="1143"/>
      <c r="R131" s="1143"/>
      <c r="S131" s="1143"/>
      <c r="T131" s="1143"/>
      <c r="U131" s="1143"/>
      <c r="V131" s="1143"/>
      <c r="W131" s="1144" t="s">
        <v>460</v>
      </c>
      <c r="X131" s="1145"/>
      <c r="Y131" s="1145"/>
      <c r="Z131" s="1146"/>
      <c r="AA131" s="1038">
        <v>9877911</v>
      </c>
      <c r="AB131" s="1017"/>
      <c r="AC131" s="1017"/>
      <c r="AD131" s="1017"/>
      <c r="AE131" s="1018"/>
      <c r="AF131" s="1016">
        <v>10286130</v>
      </c>
      <c r="AG131" s="1017"/>
      <c r="AH131" s="1017"/>
      <c r="AI131" s="1017"/>
      <c r="AJ131" s="1018"/>
      <c r="AK131" s="1016">
        <v>10289186</v>
      </c>
      <c r="AL131" s="1017"/>
      <c r="AM131" s="1017"/>
      <c r="AN131" s="1017"/>
      <c r="AO131" s="1018"/>
      <c r="AP131" s="1147"/>
      <c r="AQ131" s="1148"/>
      <c r="AR131" s="1148"/>
      <c r="AS131" s="1148"/>
      <c r="AT131" s="1149"/>
      <c r="AU131" s="237"/>
      <c r="AV131" s="237"/>
      <c r="AW131" s="237"/>
      <c r="AX131" s="1119" t="s">
        <v>461</v>
      </c>
      <c r="AY131" s="1070"/>
      <c r="AZ131" s="1070"/>
      <c r="BA131" s="1070"/>
      <c r="BB131" s="1070"/>
      <c r="BC131" s="1070"/>
      <c r="BD131" s="1070"/>
      <c r="BE131" s="1071"/>
      <c r="BF131" s="1120">
        <v>23</v>
      </c>
      <c r="BG131" s="1121"/>
      <c r="BH131" s="1121"/>
      <c r="BI131" s="1121"/>
      <c r="BJ131" s="1121"/>
      <c r="BK131" s="1121"/>
      <c r="BL131" s="1122"/>
      <c r="BM131" s="1120">
        <v>350</v>
      </c>
      <c r="BN131" s="1121"/>
      <c r="BO131" s="1121"/>
      <c r="BP131" s="1121"/>
      <c r="BQ131" s="1121"/>
      <c r="BR131" s="1121"/>
      <c r="BS131" s="1122"/>
      <c r="BT131" s="1123"/>
      <c r="BU131" s="1124"/>
      <c r="BV131" s="1124"/>
      <c r="BW131" s="1124"/>
      <c r="BX131" s="1124"/>
      <c r="BY131" s="1124"/>
      <c r="BZ131" s="1125"/>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6" t="s">
        <v>462</v>
      </c>
      <c r="B132" s="1127"/>
      <c r="C132" s="1127"/>
      <c r="D132" s="1127"/>
      <c r="E132" s="1127"/>
      <c r="F132" s="1127"/>
      <c r="G132" s="1127"/>
      <c r="H132" s="1127"/>
      <c r="I132" s="1127"/>
      <c r="J132" s="1127"/>
      <c r="K132" s="1127"/>
      <c r="L132" s="1127"/>
      <c r="M132" s="1127"/>
      <c r="N132" s="1127"/>
      <c r="O132" s="1127"/>
      <c r="P132" s="1127"/>
      <c r="Q132" s="1127"/>
      <c r="R132" s="1127"/>
      <c r="S132" s="1127"/>
      <c r="T132" s="1127"/>
      <c r="U132" s="1127"/>
      <c r="V132" s="1130" t="s">
        <v>463</v>
      </c>
      <c r="W132" s="1130"/>
      <c r="X132" s="1130"/>
      <c r="Y132" s="1130"/>
      <c r="Z132" s="1131"/>
      <c r="AA132" s="1132">
        <v>1.70562379</v>
      </c>
      <c r="AB132" s="1133"/>
      <c r="AC132" s="1133"/>
      <c r="AD132" s="1133"/>
      <c r="AE132" s="1134"/>
      <c r="AF132" s="1135">
        <v>0.65409439700000005</v>
      </c>
      <c r="AG132" s="1133"/>
      <c r="AH132" s="1133"/>
      <c r="AI132" s="1133"/>
      <c r="AJ132" s="1134"/>
      <c r="AK132" s="1135">
        <v>1.115238854</v>
      </c>
      <c r="AL132" s="1133"/>
      <c r="AM132" s="1133"/>
      <c r="AN132" s="1133"/>
      <c r="AO132" s="1134"/>
      <c r="AP132" s="1032"/>
      <c r="AQ132" s="1033"/>
      <c r="AR132" s="1033"/>
      <c r="AS132" s="1033"/>
      <c r="AT132" s="113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8"/>
      <c r="B133" s="1129"/>
      <c r="C133" s="1129"/>
      <c r="D133" s="1129"/>
      <c r="E133" s="1129"/>
      <c r="F133" s="1129"/>
      <c r="G133" s="1129"/>
      <c r="H133" s="1129"/>
      <c r="I133" s="1129"/>
      <c r="J133" s="1129"/>
      <c r="K133" s="1129"/>
      <c r="L133" s="1129"/>
      <c r="M133" s="1129"/>
      <c r="N133" s="1129"/>
      <c r="O133" s="1129"/>
      <c r="P133" s="1129"/>
      <c r="Q133" s="1129"/>
      <c r="R133" s="1129"/>
      <c r="S133" s="1129"/>
      <c r="T133" s="1129"/>
      <c r="U133" s="1129"/>
      <c r="V133" s="1113" t="s">
        <v>464</v>
      </c>
      <c r="W133" s="1113"/>
      <c r="X133" s="1113"/>
      <c r="Y133" s="1113"/>
      <c r="Z133" s="1114"/>
      <c r="AA133" s="1115">
        <v>2.9</v>
      </c>
      <c r="AB133" s="1116"/>
      <c r="AC133" s="1116"/>
      <c r="AD133" s="1116"/>
      <c r="AE133" s="1117"/>
      <c r="AF133" s="1115">
        <v>2</v>
      </c>
      <c r="AG133" s="1116"/>
      <c r="AH133" s="1116"/>
      <c r="AI133" s="1116"/>
      <c r="AJ133" s="1117"/>
      <c r="AK133" s="1115">
        <v>1.1000000000000001</v>
      </c>
      <c r="AL133" s="1116"/>
      <c r="AM133" s="1116"/>
      <c r="AN133" s="1116"/>
      <c r="AO133" s="1117"/>
      <c r="AP133" s="1062"/>
      <c r="AQ133" s="1063"/>
      <c r="AR133" s="1063"/>
      <c r="AS133" s="1063"/>
      <c r="AT133" s="1118"/>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60" zoomScaleNormal="8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31" orientation="portrait" copies="0"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465</v>
      </c>
      <c r="B5" s="248"/>
      <c r="C5" s="248"/>
      <c r="D5" s="248"/>
      <c r="E5" s="248"/>
      <c r="F5" s="248"/>
      <c r="G5" s="248"/>
      <c r="H5" s="248"/>
      <c r="I5" s="248"/>
      <c r="J5" s="248"/>
      <c r="K5" s="248"/>
      <c r="L5" s="248"/>
      <c r="M5" s="248"/>
      <c r="N5" s="248"/>
      <c r="O5" s="249"/>
    </row>
    <row r="6" spans="1:16" x14ac:dyDescent="0.15">
      <c r="A6" s="250"/>
      <c r="B6" s="246"/>
      <c r="C6" s="246"/>
      <c r="D6" s="246"/>
      <c r="E6" s="246"/>
      <c r="F6" s="246"/>
      <c r="G6" s="251" t="s">
        <v>466</v>
      </c>
      <c r="H6" s="251"/>
      <c r="I6" s="251"/>
      <c r="J6" s="251"/>
      <c r="K6" s="246"/>
      <c r="L6" s="246"/>
      <c r="M6" s="246"/>
      <c r="N6" s="246"/>
    </row>
    <row r="7" spans="1:16" x14ac:dyDescent="0.15">
      <c r="A7" s="250"/>
      <c r="B7" s="246"/>
      <c r="C7" s="246"/>
      <c r="D7" s="246"/>
      <c r="E7" s="246"/>
      <c r="F7" s="246"/>
      <c r="G7" s="253"/>
      <c r="H7" s="254"/>
      <c r="I7" s="254"/>
      <c r="J7" s="255"/>
      <c r="K7" s="1153" t="s">
        <v>467</v>
      </c>
      <c r="L7" s="256"/>
      <c r="M7" s="257" t="s">
        <v>468</v>
      </c>
      <c r="N7" s="258"/>
    </row>
    <row r="8" spans="1:16" x14ac:dyDescent="0.15">
      <c r="A8" s="250"/>
      <c r="B8" s="246"/>
      <c r="C8" s="246"/>
      <c r="D8" s="246"/>
      <c r="E8" s="246"/>
      <c r="F8" s="246"/>
      <c r="G8" s="259"/>
      <c r="H8" s="260"/>
      <c r="I8" s="260"/>
      <c r="J8" s="261"/>
      <c r="K8" s="1154"/>
      <c r="L8" s="262" t="s">
        <v>469</v>
      </c>
      <c r="M8" s="263" t="s">
        <v>470</v>
      </c>
      <c r="N8" s="264" t="s">
        <v>471</v>
      </c>
    </row>
    <row r="9" spans="1:16" x14ac:dyDescent="0.15">
      <c r="A9" s="250"/>
      <c r="B9" s="246"/>
      <c r="C9" s="246"/>
      <c r="D9" s="246"/>
      <c r="E9" s="246"/>
      <c r="F9" s="246"/>
      <c r="G9" s="1155" t="s">
        <v>472</v>
      </c>
      <c r="H9" s="1156"/>
      <c r="I9" s="1156"/>
      <c r="J9" s="1157"/>
      <c r="K9" s="265">
        <v>3222055</v>
      </c>
      <c r="L9" s="266">
        <v>50865</v>
      </c>
      <c r="M9" s="267">
        <v>57713</v>
      </c>
      <c r="N9" s="268">
        <v>-11.9</v>
      </c>
    </row>
    <row r="10" spans="1:16" x14ac:dyDescent="0.15">
      <c r="A10" s="250"/>
      <c r="B10" s="246"/>
      <c r="C10" s="246"/>
      <c r="D10" s="246"/>
      <c r="E10" s="246"/>
      <c r="F10" s="246"/>
      <c r="G10" s="1155" t="s">
        <v>473</v>
      </c>
      <c r="H10" s="1156"/>
      <c r="I10" s="1156"/>
      <c r="J10" s="1157"/>
      <c r="K10" s="269">
        <v>184468</v>
      </c>
      <c r="L10" s="270">
        <v>2912</v>
      </c>
      <c r="M10" s="271">
        <v>3737</v>
      </c>
      <c r="N10" s="272">
        <v>-22.1</v>
      </c>
    </row>
    <row r="11" spans="1:16" ht="13.5" customHeight="1" x14ac:dyDescent="0.15">
      <c r="A11" s="250"/>
      <c r="B11" s="246"/>
      <c r="C11" s="246"/>
      <c r="D11" s="246"/>
      <c r="E11" s="246"/>
      <c r="F11" s="246"/>
      <c r="G11" s="1155" t="s">
        <v>474</v>
      </c>
      <c r="H11" s="1156"/>
      <c r="I11" s="1156"/>
      <c r="J11" s="1157"/>
      <c r="K11" s="269">
        <v>894511</v>
      </c>
      <c r="L11" s="270">
        <v>14121</v>
      </c>
      <c r="M11" s="271">
        <v>6346</v>
      </c>
      <c r="N11" s="272">
        <v>122.5</v>
      </c>
    </row>
    <row r="12" spans="1:16" ht="13.5" customHeight="1" x14ac:dyDescent="0.15">
      <c r="A12" s="250"/>
      <c r="B12" s="246"/>
      <c r="C12" s="246"/>
      <c r="D12" s="246"/>
      <c r="E12" s="246"/>
      <c r="F12" s="246"/>
      <c r="G12" s="1155" t="s">
        <v>475</v>
      </c>
      <c r="H12" s="1156"/>
      <c r="I12" s="1156"/>
      <c r="J12" s="1157"/>
      <c r="K12" s="269" t="s">
        <v>476</v>
      </c>
      <c r="L12" s="270" t="s">
        <v>476</v>
      </c>
      <c r="M12" s="271">
        <v>800</v>
      </c>
      <c r="N12" s="272" t="s">
        <v>476</v>
      </c>
    </row>
    <row r="13" spans="1:16" ht="13.5" customHeight="1" x14ac:dyDescent="0.15">
      <c r="A13" s="250"/>
      <c r="B13" s="246"/>
      <c r="C13" s="246"/>
      <c r="D13" s="246"/>
      <c r="E13" s="246"/>
      <c r="F13" s="246"/>
      <c r="G13" s="1155" t="s">
        <v>477</v>
      </c>
      <c r="H13" s="1156"/>
      <c r="I13" s="1156"/>
      <c r="J13" s="1157"/>
      <c r="K13" s="269">
        <v>5417</v>
      </c>
      <c r="L13" s="270">
        <v>86</v>
      </c>
      <c r="M13" s="271">
        <v>1</v>
      </c>
      <c r="N13" s="272">
        <v>8500</v>
      </c>
    </row>
    <row r="14" spans="1:16" ht="13.5" customHeight="1" x14ac:dyDescent="0.15">
      <c r="A14" s="250"/>
      <c r="B14" s="246"/>
      <c r="C14" s="246"/>
      <c r="D14" s="246"/>
      <c r="E14" s="246"/>
      <c r="F14" s="246"/>
      <c r="G14" s="1155" t="s">
        <v>478</v>
      </c>
      <c r="H14" s="1156"/>
      <c r="I14" s="1156"/>
      <c r="J14" s="1157"/>
      <c r="K14" s="269">
        <v>172521</v>
      </c>
      <c r="L14" s="270">
        <v>2724</v>
      </c>
      <c r="M14" s="271">
        <v>2571</v>
      </c>
      <c r="N14" s="272">
        <v>6</v>
      </c>
    </row>
    <row r="15" spans="1:16" ht="13.5" customHeight="1" x14ac:dyDescent="0.15">
      <c r="A15" s="250"/>
      <c r="B15" s="246"/>
      <c r="C15" s="246"/>
      <c r="D15" s="246"/>
      <c r="E15" s="246"/>
      <c r="F15" s="246"/>
      <c r="G15" s="1155" t="s">
        <v>479</v>
      </c>
      <c r="H15" s="1156"/>
      <c r="I15" s="1156"/>
      <c r="J15" s="1157"/>
      <c r="K15" s="269">
        <v>188183</v>
      </c>
      <c r="L15" s="270">
        <v>2971</v>
      </c>
      <c r="M15" s="271">
        <v>1342</v>
      </c>
      <c r="N15" s="272">
        <v>121.4</v>
      </c>
    </row>
    <row r="16" spans="1:16" x14ac:dyDescent="0.15">
      <c r="A16" s="250"/>
      <c r="B16" s="246"/>
      <c r="C16" s="246"/>
      <c r="D16" s="246"/>
      <c r="E16" s="246"/>
      <c r="F16" s="246"/>
      <c r="G16" s="1158" t="s">
        <v>480</v>
      </c>
      <c r="H16" s="1159"/>
      <c r="I16" s="1159"/>
      <c r="J16" s="1160"/>
      <c r="K16" s="270">
        <v>-251266</v>
      </c>
      <c r="L16" s="270">
        <v>-3967</v>
      </c>
      <c r="M16" s="271">
        <v>-4975</v>
      </c>
      <c r="N16" s="272">
        <v>-20.3</v>
      </c>
    </row>
    <row r="17" spans="1:16" x14ac:dyDescent="0.15">
      <c r="A17" s="250"/>
      <c r="B17" s="246"/>
      <c r="C17" s="246"/>
      <c r="D17" s="246"/>
      <c r="E17" s="246"/>
      <c r="F17" s="246"/>
      <c r="G17" s="1158" t="s">
        <v>169</v>
      </c>
      <c r="H17" s="1159"/>
      <c r="I17" s="1159"/>
      <c r="J17" s="1160"/>
      <c r="K17" s="270">
        <v>4415889</v>
      </c>
      <c r="L17" s="270">
        <v>69712</v>
      </c>
      <c r="M17" s="271">
        <v>67535</v>
      </c>
      <c r="N17" s="272">
        <v>3.2</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481</v>
      </c>
      <c r="H19" s="246"/>
      <c r="I19" s="246"/>
      <c r="J19" s="246"/>
      <c r="K19" s="246"/>
      <c r="L19" s="246"/>
      <c r="M19" s="246"/>
      <c r="N19" s="246"/>
    </row>
    <row r="20" spans="1:16" x14ac:dyDescent="0.15">
      <c r="A20" s="250"/>
      <c r="B20" s="246"/>
      <c r="C20" s="246"/>
      <c r="D20" s="246"/>
      <c r="E20" s="246"/>
      <c r="F20" s="246"/>
      <c r="G20" s="274"/>
      <c r="H20" s="275"/>
      <c r="I20" s="275"/>
      <c r="J20" s="276"/>
      <c r="K20" s="277" t="s">
        <v>482</v>
      </c>
      <c r="L20" s="278" t="s">
        <v>483</v>
      </c>
      <c r="M20" s="279" t="s">
        <v>484</v>
      </c>
      <c r="N20" s="280"/>
    </row>
    <row r="21" spans="1:16" s="286" customFormat="1" x14ac:dyDescent="0.15">
      <c r="A21" s="281"/>
      <c r="B21" s="251"/>
      <c r="C21" s="251"/>
      <c r="D21" s="251"/>
      <c r="E21" s="251"/>
      <c r="F21" s="251"/>
      <c r="G21" s="1150" t="s">
        <v>485</v>
      </c>
      <c r="H21" s="1151"/>
      <c r="I21" s="1151"/>
      <c r="J21" s="1152"/>
      <c r="K21" s="282">
        <v>5.89</v>
      </c>
      <c r="L21" s="283">
        <v>6.24</v>
      </c>
      <c r="M21" s="284">
        <v>-0.35</v>
      </c>
      <c r="N21" s="251"/>
      <c r="O21" s="285"/>
      <c r="P21" s="281"/>
    </row>
    <row r="22" spans="1:16" s="286" customFormat="1" x14ac:dyDescent="0.15">
      <c r="A22" s="281"/>
      <c r="B22" s="251"/>
      <c r="C22" s="251"/>
      <c r="D22" s="251"/>
      <c r="E22" s="251"/>
      <c r="F22" s="251"/>
      <c r="G22" s="1150" t="s">
        <v>486</v>
      </c>
      <c r="H22" s="1151"/>
      <c r="I22" s="1151"/>
      <c r="J22" s="1152"/>
      <c r="K22" s="287">
        <v>101.2</v>
      </c>
      <c r="L22" s="288">
        <v>98.7</v>
      </c>
      <c r="M22" s="289">
        <v>2.5</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487</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488</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489</v>
      </c>
      <c r="H29" s="251"/>
      <c r="I29" s="251"/>
      <c r="J29" s="251"/>
      <c r="K29" s="246"/>
      <c r="L29" s="246"/>
      <c r="M29" s="246"/>
      <c r="N29" s="246"/>
      <c r="O29" s="295"/>
    </row>
    <row r="30" spans="1:16" x14ac:dyDescent="0.15">
      <c r="A30" s="250"/>
      <c r="B30" s="246"/>
      <c r="C30" s="246"/>
      <c r="D30" s="246"/>
      <c r="E30" s="246"/>
      <c r="F30" s="246"/>
      <c r="G30" s="253"/>
      <c r="H30" s="254"/>
      <c r="I30" s="254"/>
      <c r="J30" s="255"/>
      <c r="K30" s="1153" t="s">
        <v>467</v>
      </c>
      <c r="L30" s="256"/>
      <c r="M30" s="257" t="s">
        <v>468</v>
      </c>
      <c r="N30" s="258"/>
    </row>
    <row r="31" spans="1:16" x14ac:dyDescent="0.15">
      <c r="A31" s="250"/>
      <c r="B31" s="246"/>
      <c r="C31" s="246"/>
      <c r="D31" s="246"/>
      <c r="E31" s="246"/>
      <c r="F31" s="246"/>
      <c r="G31" s="259"/>
      <c r="H31" s="260"/>
      <c r="I31" s="260"/>
      <c r="J31" s="261"/>
      <c r="K31" s="1154"/>
      <c r="L31" s="262" t="s">
        <v>469</v>
      </c>
      <c r="M31" s="263" t="s">
        <v>470</v>
      </c>
      <c r="N31" s="264" t="s">
        <v>471</v>
      </c>
    </row>
    <row r="32" spans="1:16" ht="27" customHeight="1" x14ac:dyDescent="0.15">
      <c r="A32" s="250"/>
      <c r="B32" s="246"/>
      <c r="C32" s="246"/>
      <c r="D32" s="246"/>
      <c r="E32" s="246"/>
      <c r="F32" s="246"/>
      <c r="G32" s="1166" t="s">
        <v>490</v>
      </c>
      <c r="H32" s="1167"/>
      <c r="I32" s="1167"/>
      <c r="J32" s="1168"/>
      <c r="K32" s="296">
        <v>1414007</v>
      </c>
      <c r="L32" s="296">
        <v>22322</v>
      </c>
      <c r="M32" s="297">
        <v>35267</v>
      </c>
      <c r="N32" s="298">
        <v>-36.700000000000003</v>
      </c>
    </row>
    <row r="33" spans="1:16" ht="13.5" customHeight="1" x14ac:dyDescent="0.15">
      <c r="A33" s="250"/>
      <c r="B33" s="246"/>
      <c r="C33" s="246"/>
      <c r="D33" s="246"/>
      <c r="E33" s="246"/>
      <c r="F33" s="246"/>
      <c r="G33" s="1166" t="s">
        <v>491</v>
      </c>
      <c r="H33" s="1167"/>
      <c r="I33" s="1167"/>
      <c r="J33" s="1168"/>
      <c r="K33" s="296" t="s">
        <v>476</v>
      </c>
      <c r="L33" s="296" t="s">
        <v>476</v>
      </c>
      <c r="M33" s="297">
        <v>1</v>
      </c>
      <c r="N33" s="298" t="s">
        <v>476</v>
      </c>
    </row>
    <row r="34" spans="1:16" ht="27" customHeight="1" x14ac:dyDescent="0.15">
      <c r="A34" s="250"/>
      <c r="B34" s="246"/>
      <c r="C34" s="246"/>
      <c r="D34" s="246"/>
      <c r="E34" s="246"/>
      <c r="F34" s="246"/>
      <c r="G34" s="1166" t="s">
        <v>492</v>
      </c>
      <c r="H34" s="1167"/>
      <c r="I34" s="1167"/>
      <c r="J34" s="1168"/>
      <c r="K34" s="296" t="s">
        <v>476</v>
      </c>
      <c r="L34" s="296" t="s">
        <v>476</v>
      </c>
      <c r="M34" s="297">
        <v>49</v>
      </c>
      <c r="N34" s="298" t="s">
        <v>476</v>
      </c>
    </row>
    <row r="35" spans="1:16" ht="27" customHeight="1" x14ac:dyDescent="0.15">
      <c r="A35" s="250"/>
      <c r="B35" s="246"/>
      <c r="C35" s="246"/>
      <c r="D35" s="246"/>
      <c r="E35" s="246"/>
      <c r="F35" s="246"/>
      <c r="G35" s="1166" t="s">
        <v>493</v>
      </c>
      <c r="H35" s="1167"/>
      <c r="I35" s="1167"/>
      <c r="J35" s="1168"/>
      <c r="K35" s="296">
        <v>76616</v>
      </c>
      <c r="L35" s="296">
        <v>1210</v>
      </c>
      <c r="M35" s="297">
        <v>9709</v>
      </c>
      <c r="N35" s="298">
        <v>-87.5</v>
      </c>
    </row>
    <row r="36" spans="1:16" ht="27" customHeight="1" x14ac:dyDescent="0.15">
      <c r="A36" s="250"/>
      <c r="B36" s="246"/>
      <c r="C36" s="246"/>
      <c r="D36" s="246"/>
      <c r="E36" s="246"/>
      <c r="F36" s="246"/>
      <c r="G36" s="1166" t="s">
        <v>494</v>
      </c>
      <c r="H36" s="1167"/>
      <c r="I36" s="1167"/>
      <c r="J36" s="1168"/>
      <c r="K36" s="296">
        <v>131580</v>
      </c>
      <c r="L36" s="296">
        <v>2077</v>
      </c>
      <c r="M36" s="297">
        <v>2367</v>
      </c>
      <c r="N36" s="298">
        <v>-12.3</v>
      </c>
    </row>
    <row r="37" spans="1:16" ht="13.5" customHeight="1" x14ac:dyDescent="0.15">
      <c r="A37" s="250"/>
      <c r="B37" s="246"/>
      <c r="C37" s="246"/>
      <c r="D37" s="246"/>
      <c r="E37" s="246"/>
      <c r="F37" s="246"/>
      <c r="G37" s="1166" t="s">
        <v>495</v>
      </c>
      <c r="H37" s="1167"/>
      <c r="I37" s="1167"/>
      <c r="J37" s="1168"/>
      <c r="K37" s="296">
        <v>151021</v>
      </c>
      <c r="L37" s="296">
        <v>2384</v>
      </c>
      <c r="M37" s="297">
        <v>1205</v>
      </c>
      <c r="N37" s="298">
        <v>97.8</v>
      </c>
    </row>
    <row r="38" spans="1:16" ht="27" customHeight="1" x14ac:dyDescent="0.15">
      <c r="A38" s="250"/>
      <c r="B38" s="246"/>
      <c r="C38" s="246"/>
      <c r="D38" s="246"/>
      <c r="E38" s="246"/>
      <c r="F38" s="246"/>
      <c r="G38" s="1169" t="s">
        <v>496</v>
      </c>
      <c r="H38" s="1170"/>
      <c r="I38" s="1170"/>
      <c r="J38" s="1171"/>
      <c r="K38" s="299" t="s">
        <v>476</v>
      </c>
      <c r="L38" s="299" t="s">
        <v>476</v>
      </c>
      <c r="M38" s="300">
        <v>3</v>
      </c>
      <c r="N38" s="301" t="s">
        <v>476</v>
      </c>
      <c r="O38" s="295"/>
    </row>
    <row r="39" spans="1:16" x14ac:dyDescent="0.15">
      <c r="A39" s="250"/>
      <c r="B39" s="246"/>
      <c r="C39" s="246"/>
      <c r="D39" s="246"/>
      <c r="E39" s="246"/>
      <c r="F39" s="246"/>
      <c r="G39" s="1169" t="s">
        <v>497</v>
      </c>
      <c r="H39" s="1170"/>
      <c r="I39" s="1170"/>
      <c r="J39" s="1171"/>
      <c r="K39" s="302">
        <v>-557638</v>
      </c>
      <c r="L39" s="302">
        <v>-8803</v>
      </c>
      <c r="M39" s="303">
        <v>-6690</v>
      </c>
      <c r="N39" s="304">
        <v>31.6</v>
      </c>
      <c r="O39" s="295"/>
    </row>
    <row r="40" spans="1:16" ht="27" customHeight="1" x14ac:dyDescent="0.15">
      <c r="A40" s="250"/>
      <c r="B40" s="246"/>
      <c r="C40" s="246"/>
      <c r="D40" s="246"/>
      <c r="E40" s="246"/>
      <c r="F40" s="246"/>
      <c r="G40" s="1166" t="s">
        <v>498</v>
      </c>
      <c r="H40" s="1167"/>
      <c r="I40" s="1167"/>
      <c r="J40" s="1168"/>
      <c r="K40" s="302">
        <v>-1100837</v>
      </c>
      <c r="L40" s="302">
        <v>-17378</v>
      </c>
      <c r="M40" s="303">
        <v>-29386</v>
      </c>
      <c r="N40" s="304">
        <v>-40.9</v>
      </c>
      <c r="O40" s="295"/>
    </row>
    <row r="41" spans="1:16" x14ac:dyDescent="0.15">
      <c r="A41" s="250"/>
      <c r="B41" s="246"/>
      <c r="C41" s="246"/>
      <c r="D41" s="246"/>
      <c r="E41" s="246"/>
      <c r="F41" s="246"/>
      <c r="G41" s="1172" t="s">
        <v>280</v>
      </c>
      <c r="H41" s="1173"/>
      <c r="I41" s="1173"/>
      <c r="J41" s="1174"/>
      <c r="K41" s="296">
        <v>114749</v>
      </c>
      <c r="L41" s="302">
        <v>1811</v>
      </c>
      <c r="M41" s="303">
        <v>12524</v>
      </c>
      <c r="N41" s="304">
        <v>-85.5</v>
      </c>
      <c r="O41" s="295"/>
    </row>
    <row r="42" spans="1:16" x14ac:dyDescent="0.15">
      <c r="A42" s="250"/>
      <c r="B42" s="246"/>
      <c r="C42" s="246"/>
      <c r="D42" s="246"/>
      <c r="E42" s="246"/>
      <c r="F42" s="246"/>
      <c r="G42" s="305" t="s">
        <v>499</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500</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501</v>
      </c>
      <c r="H48" s="310"/>
      <c r="I48" s="310"/>
      <c r="J48" s="310"/>
      <c r="K48" s="310"/>
      <c r="L48" s="310"/>
      <c r="M48" s="311"/>
      <c r="N48" s="310"/>
    </row>
    <row r="49" spans="1:14" ht="13.5" customHeight="1" x14ac:dyDescent="0.15">
      <c r="A49" s="250"/>
      <c r="B49" s="246"/>
      <c r="C49" s="246"/>
      <c r="D49" s="246"/>
      <c r="E49" s="246"/>
      <c r="F49" s="246"/>
      <c r="G49" s="312"/>
      <c r="H49" s="313"/>
      <c r="I49" s="1161" t="s">
        <v>467</v>
      </c>
      <c r="J49" s="1163" t="s">
        <v>502</v>
      </c>
      <c r="K49" s="1164"/>
      <c r="L49" s="1164"/>
      <c r="M49" s="1164"/>
      <c r="N49" s="1165"/>
    </row>
    <row r="50" spans="1:14" x14ac:dyDescent="0.15">
      <c r="A50" s="250"/>
      <c r="B50" s="246"/>
      <c r="C50" s="246"/>
      <c r="D50" s="246"/>
      <c r="E50" s="246"/>
      <c r="F50" s="246"/>
      <c r="G50" s="314"/>
      <c r="H50" s="315"/>
      <c r="I50" s="1162"/>
      <c r="J50" s="316" t="s">
        <v>503</v>
      </c>
      <c r="K50" s="317" t="s">
        <v>504</v>
      </c>
      <c r="L50" s="318" t="s">
        <v>505</v>
      </c>
      <c r="M50" s="319" t="s">
        <v>506</v>
      </c>
      <c r="N50" s="320" t="s">
        <v>507</v>
      </c>
    </row>
    <row r="51" spans="1:14" x14ac:dyDescent="0.15">
      <c r="A51" s="250"/>
      <c r="B51" s="246"/>
      <c r="C51" s="246"/>
      <c r="D51" s="246"/>
      <c r="E51" s="246"/>
      <c r="F51" s="246"/>
      <c r="G51" s="312" t="s">
        <v>508</v>
      </c>
      <c r="H51" s="313"/>
      <c r="I51" s="321">
        <v>2010512</v>
      </c>
      <c r="J51" s="322">
        <v>32227</v>
      </c>
      <c r="K51" s="323">
        <v>42.9</v>
      </c>
      <c r="L51" s="324">
        <v>50880</v>
      </c>
      <c r="M51" s="325">
        <v>7</v>
      </c>
      <c r="N51" s="326">
        <v>35.9</v>
      </c>
    </row>
    <row r="52" spans="1:14" x14ac:dyDescent="0.15">
      <c r="A52" s="250"/>
      <c r="B52" s="246"/>
      <c r="C52" s="246"/>
      <c r="D52" s="246"/>
      <c r="E52" s="246"/>
      <c r="F52" s="246"/>
      <c r="G52" s="327"/>
      <c r="H52" s="328" t="s">
        <v>509</v>
      </c>
      <c r="I52" s="329">
        <v>797415</v>
      </c>
      <c r="J52" s="330">
        <v>12782</v>
      </c>
      <c r="K52" s="331">
        <v>11.4</v>
      </c>
      <c r="L52" s="332">
        <v>26879</v>
      </c>
      <c r="M52" s="333">
        <v>2.4</v>
      </c>
      <c r="N52" s="334">
        <v>9</v>
      </c>
    </row>
    <row r="53" spans="1:14" x14ac:dyDescent="0.15">
      <c r="A53" s="250"/>
      <c r="B53" s="246"/>
      <c r="C53" s="246"/>
      <c r="D53" s="246"/>
      <c r="E53" s="246"/>
      <c r="F53" s="246"/>
      <c r="G53" s="312" t="s">
        <v>510</v>
      </c>
      <c r="H53" s="313"/>
      <c r="I53" s="321">
        <v>1705594</v>
      </c>
      <c r="J53" s="322">
        <v>27282</v>
      </c>
      <c r="K53" s="323">
        <v>-15.3</v>
      </c>
      <c r="L53" s="324">
        <v>63956</v>
      </c>
      <c r="M53" s="325">
        <v>25.7</v>
      </c>
      <c r="N53" s="326">
        <v>-41</v>
      </c>
    </row>
    <row r="54" spans="1:14" x14ac:dyDescent="0.15">
      <c r="A54" s="250"/>
      <c r="B54" s="246"/>
      <c r="C54" s="246"/>
      <c r="D54" s="246"/>
      <c r="E54" s="246"/>
      <c r="F54" s="246"/>
      <c r="G54" s="327"/>
      <c r="H54" s="328" t="s">
        <v>509</v>
      </c>
      <c r="I54" s="329">
        <v>864637</v>
      </c>
      <c r="J54" s="330">
        <v>13830</v>
      </c>
      <c r="K54" s="331">
        <v>8.1999999999999993</v>
      </c>
      <c r="L54" s="332">
        <v>29239</v>
      </c>
      <c r="M54" s="333">
        <v>8.8000000000000007</v>
      </c>
      <c r="N54" s="334">
        <v>-0.6</v>
      </c>
    </row>
    <row r="55" spans="1:14" x14ac:dyDescent="0.15">
      <c r="A55" s="250"/>
      <c r="B55" s="246"/>
      <c r="C55" s="246"/>
      <c r="D55" s="246"/>
      <c r="E55" s="246"/>
      <c r="F55" s="246"/>
      <c r="G55" s="312" t="s">
        <v>511</v>
      </c>
      <c r="H55" s="313"/>
      <c r="I55" s="321">
        <v>2275905</v>
      </c>
      <c r="J55" s="322">
        <v>36263</v>
      </c>
      <c r="K55" s="323">
        <v>32.9</v>
      </c>
      <c r="L55" s="324">
        <v>66255</v>
      </c>
      <c r="M55" s="325">
        <v>3.6</v>
      </c>
      <c r="N55" s="326">
        <v>29.3</v>
      </c>
    </row>
    <row r="56" spans="1:14" x14ac:dyDescent="0.15">
      <c r="A56" s="250"/>
      <c r="B56" s="246"/>
      <c r="C56" s="246"/>
      <c r="D56" s="246"/>
      <c r="E56" s="246"/>
      <c r="F56" s="246"/>
      <c r="G56" s="327"/>
      <c r="H56" s="328" t="s">
        <v>509</v>
      </c>
      <c r="I56" s="329">
        <v>1391701</v>
      </c>
      <c r="J56" s="330">
        <v>22175</v>
      </c>
      <c r="K56" s="331">
        <v>60.3</v>
      </c>
      <c r="L56" s="332">
        <v>31822</v>
      </c>
      <c r="M56" s="333">
        <v>8.8000000000000007</v>
      </c>
      <c r="N56" s="334">
        <v>51.5</v>
      </c>
    </row>
    <row r="57" spans="1:14" x14ac:dyDescent="0.15">
      <c r="A57" s="250"/>
      <c r="B57" s="246"/>
      <c r="C57" s="246"/>
      <c r="D57" s="246"/>
      <c r="E57" s="246"/>
      <c r="F57" s="246"/>
      <c r="G57" s="312" t="s">
        <v>512</v>
      </c>
      <c r="H57" s="313"/>
      <c r="I57" s="321">
        <v>3990086</v>
      </c>
      <c r="J57" s="322">
        <v>63165</v>
      </c>
      <c r="K57" s="323">
        <v>74.2</v>
      </c>
      <c r="L57" s="324">
        <v>47278</v>
      </c>
      <c r="M57" s="325">
        <v>-28.6</v>
      </c>
      <c r="N57" s="326">
        <v>102.8</v>
      </c>
    </row>
    <row r="58" spans="1:14" x14ac:dyDescent="0.15">
      <c r="A58" s="250"/>
      <c r="B58" s="246"/>
      <c r="C58" s="246"/>
      <c r="D58" s="246"/>
      <c r="E58" s="246"/>
      <c r="F58" s="246"/>
      <c r="G58" s="327"/>
      <c r="H58" s="328" t="s">
        <v>509</v>
      </c>
      <c r="I58" s="329">
        <v>2721555</v>
      </c>
      <c r="J58" s="330">
        <v>43084</v>
      </c>
      <c r="K58" s="331">
        <v>94.3</v>
      </c>
      <c r="L58" s="332">
        <v>24096</v>
      </c>
      <c r="M58" s="333">
        <v>-24.3</v>
      </c>
      <c r="N58" s="334">
        <v>118.6</v>
      </c>
    </row>
    <row r="59" spans="1:14" x14ac:dyDescent="0.15">
      <c r="A59" s="250"/>
      <c r="B59" s="246"/>
      <c r="C59" s="246"/>
      <c r="D59" s="246"/>
      <c r="E59" s="246"/>
      <c r="F59" s="246"/>
      <c r="G59" s="312" t="s">
        <v>513</v>
      </c>
      <c r="H59" s="313"/>
      <c r="I59" s="321">
        <v>3427347</v>
      </c>
      <c r="J59" s="322">
        <v>54106</v>
      </c>
      <c r="K59" s="323">
        <v>-14.3</v>
      </c>
      <c r="L59" s="324">
        <v>44504</v>
      </c>
      <c r="M59" s="325">
        <v>-5.9</v>
      </c>
      <c r="N59" s="326">
        <v>-8.4</v>
      </c>
    </row>
    <row r="60" spans="1:14" x14ac:dyDescent="0.15">
      <c r="A60" s="250"/>
      <c r="B60" s="246"/>
      <c r="C60" s="246"/>
      <c r="D60" s="246"/>
      <c r="E60" s="246"/>
      <c r="F60" s="246"/>
      <c r="G60" s="327"/>
      <c r="H60" s="328" t="s">
        <v>509</v>
      </c>
      <c r="I60" s="335">
        <v>2963415</v>
      </c>
      <c r="J60" s="330">
        <v>46782</v>
      </c>
      <c r="K60" s="331">
        <v>8.6</v>
      </c>
      <c r="L60" s="332">
        <v>25876</v>
      </c>
      <c r="M60" s="333">
        <v>7.4</v>
      </c>
      <c r="N60" s="334">
        <v>1.2</v>
      </c>
    </row>
    <row r="61" spans="1:14" x14ac:dyDescent="0.15">
      <c r="A61" s="250"/>
      <c r="B61" s="246"/>
      <c r="C61" s="246"/>
      <c r="D61" s="246"/>
      <c r="E61" s="246"/>
      <c r="F61" s="246"/>
      <c r="G61" s="312" t="s">
        <v>514</v>
      </c>
      <c r="H61" s="336"/>
      <c r="I61" s="337">
        <v>2681889</v>
      </c>
      <c r="J61" s="338">
        <v>42609</v>
      </c>
      <c r="K61" s="339">
        <v>24.1</v>
      </c>
      <c r="L61" s="340">
        <v>54575</v>
      </c>
      <c r="M61" s="341">
        <v>0.4</v>
      </c>
      <c r="N61" s="326">
        <v>23.7</v>
      </c>
    </row>
    <row r="62" spans="1:14" x14ac:dyDescent="0.15">
      <c r="A62" s="250"/>
      <c r="B62" s="246"/>
      <c r="C62" s="246"/>
      <c r="D62" s="246"/>
      <c r="E62" s="246"/>
      <c r="F62" s="246"/>
      <c r="G62" s="327"/>
      <c r="H62" s="328" t="s">
        <v>509</v>
      </c>
      <c r="I62" s="329">
        <v>1747745</v>
      </c>
      <c r="J62" s="330">
        <v>27731</v>
      </c>
      <c r="K62" s="331">
        <v>36.6</v>
      </c>
      <c r="L62" s="332">
        <v>27582</v>
      </c>
      <c r="M62" s="333">
        <v>0.6</v>
      </c>
      <c r="N62" s="334">
        <v>36</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44" orientation="portrait" copies="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50" zoomScaleNormal="5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516</v>
      </c>
      <c r="G46" s="8" t="s">
        <v>517</v>
      </c>
      <c r="H46" s="8" t="s">
        <v>518</v>
      </c>
      <c r="I46" s="8" t="s">
        <v>519</v>
      </c>
      <c r="J46" s="9" t="s">
        <v>520</v>
      </c>
    </row>
    <row r="47" spans="2:10" ht="57.75" customHeight="1" x14ac:dyDescent="0.15">
      <c r="B47" s="10"/>
      <c r="C47" s="1175" t="s">
        <v>3</v>
      </c>
      <c r="D47" s="1175"/>
      <c r="E47" s="1176"/>
      <c r="F47" s="11">
        <v>18.940000000000001</v>
      </c>
      <c r="G47" s="12">
        <v>18.829999999999998</v>
      </c>
      <c r="H47" s="12">
        <v>19.27</v>
      </c>
      <c r="I47" s="12">
        <v>20.25</v>
      </c>
      <c r="J47" s="13">
        <v>23.57</v>
      </c>
    </row>
    <row r="48" spans="2:10" ht="57.75" customHeight="1" x14ac:dyDescent="0.15">
      <c r="B48" s="14"/>
      <c r="C48" s="1177" t="s">
        <v>4</v>
      </c>
      <c r="D48" s="1177"/>
      <c r="E48" s="1178"/>
      <c r="F48" s="15">
        <v>8.3000000000000007</v>
      </c>
      <c r="G48" s="16">
        <v>8.14</v>
      </c>
      <c r="H48" s="16">
        <v>5.4</v>
      </c>
      <c r="I48" s="16">
        <v>9.56</v>
      </c>
      <c r="J48" s="17">
        <v>6.32</v>
      </c>
    </row>
    <row r="49" spans="2:10" ht="57.75" customHeight="1" thickBot="1" x14ac:dyDescent="0.2">
      <c r="B49" s="18"/>
      <c r="C49" s="1179" t="s">
        <v>5</v>
      </c>
      <c r="D49" s="1179"/>
      <c r="E49" s="1180"/>
      <c r="F49" s="19" t="s">
        <v>521</v>
      </c>
      <c r="G49" s="20" t="s">
        <v>522</v>
      </c>
      <c r="H49" s="20" t="s">
        <v>523</v>
      </c>
      <c r="I49" s="20">
        <v>6.06</v>
      </c>
      <c r="J49" s="21">
        <v>0.09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武藤宏明</cp:lastModifiedBy>
  <cp:lastPrinted>2018-10-22T23:00:26Z</cp:lastPrinted>
  <dcterms:modified xsi:type="dcterms:W3CDTF">2018-10-24T10:32:28Z</dcterms:modified>
</cp:coreProperties>
</file>